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зменения" sheetId="1" r:id="rId1"/>
  </sheets>
  <definedNames/>
  <calcPr fullCalcOnLoad="1"/>
</workbook>
</file>

<file path=xl/sharedStrings.xml><?xml version="1.0" encoding="utf-8"?>
<sst xmlns="http://schemas.openxmlformats.org/spreadsheetml/2006/main" count="338" uniqueCount="126">
  <si>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</si>
  <si>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</si>
  <si>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</si>
  <si>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</si>
  <si>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</si>
  <si>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</si>
  <si>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</si>
  <si>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</si>
  <si>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</si>
  <si>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</si>
  <si>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</si>
  <si>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</si>
  <si>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</si>
  <si>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</si>
  <si>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</si>
  <si>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</si>
  <si>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</si>
  <si>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</si>
  <si>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</si>
  <si>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</si>
  <si>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Запрос предложений</t>
  </si>
  <si>
    <t>Добавленные закупки</t>
  </si>
  <si>
    <t>Нет</t>
  </si>
  <si>
    <t>Итого добавленных закупок: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</si>
  <si>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</si>
  <si>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</si>
  <si>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</si>
  <si>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</si>
  <si>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</si>
  <si>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</si>
  <si>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</si>
  <si>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Строка 4</t>
  </si>
  <si>
    <t>Добавленные закупки, руб.</t>
  </si>
  <si>
    <t>Измененные закупки (плюс 59 160,75)</t>
  </si>
  <si>
    <t>Строка 3 + Строка 4 + Строка 5
Сумма Плана закупки в новой редакции, руб.</t>
  </si>
  <si>
    <t>*Позиции Плана закупки в предыдущей редакции</t>
  </si>
  <si>
    <t xml:space="preserve">Изменения вносимые в План закупки товаров, работ, услуг для нужд АО "Юграэнерго" в 2022 г.  </t>
  </si>
  <si>
    <t>Да</t>
  </si>
  <si>
    <t>Итого Инвестиционная программа:</t>
  </si>
  <si>
    <t>Ст. 2.4.6. Эксплуатационные материалы (для ТО и ТР)</t>
  </si>
  <si>
    <t>Шт.</t>
  </si>
  <si>
    <t>Усл. ед.</t>
  </si>
  <si>
    <t>Поставка запасных частей и материалов для электрооборудования</t>
  </si>
  <si>
    <t>4 квартал 2022 г.</t>
  </si>
  <si>
    <t>Инвестиционная программа</t>
  </si>
  <si>
    <t>Закупка у единственного поставщика</t>
  </si>
  <si>
    <t>Компл.</t>
  </si>
  <si>
    <t>1 квартал 2023 г.</t>
  </si>
  <si>
    <t>Итого Ст. 2.4.6. Эксплуатационные материалы (для ТО и ТР):</t>
  </si>
  <si>
    <t>Способ определения НМЦ</t>
  </si>
  <si>
    <t xml:space="preserve">Услуги связи: доступ в Интернет с использованием спутникового канала </t>
  </si>
  <si>
    <t>нет</t>
  </si>
  <si>
    <t>Усл.ед.</t>
  </si>
  <si>
    <t>Запрос котировок</t>
  </si>
  <si>
    <t>4 квартал 2027 г.</t>
  </si>
  <si>
    <t xml:space="preserve">Услуги сотовой связи </t>
  </si>
  <si>
    <t>Услуги связи</t>
  </si>
  <si>
    <t>Ст. 2.17.1 Медосмотры</t>
  </si>
  <si>
    <t>Оказание услуг по проведению периодических  медицинских осмотров</t>
  </si>
  <si>
    <t xml:space="preserve">Оказание услуг по проведению периодических медицинских осмотров </t>
  </si>
  <si>
    <t>4 квартал 2023 г.</t>
  </si>
  <si>
    <t>Поставка дизель-генераторных установок 100 кВт в блок контейнере</t>
  </si>
  <si>
    <t>Выполнение кадастровых работ по подготовке межевых планов и уточнению границ земельных участков ДЭС-0,4 кВ в д.Анеева, с.Тугияны, д.Пашторы, д.Карым, д.Никулкина, д.Сосновый Бор</t>
  </si>
  <si>
    <t>Выполнение строительно-монтажных и пуско-наладочных работ по объекту: «Переустройство ДЭС-0,4 кВ в c. Няксимволь Березовского района»</t>
  </si>
  <si>
    <t>Выполнение строительно-монтажных и пуско-наладочных работ по объекту: «Переустройство ДЭС-0,4 кВ в с.Ломбовож Березовского района»</t>
  </si>
  <si>
    <t>Выполнение строительно-монтажных и пуско-наладочных работ по объекту: «Переустройство ДЭС-0,4 кВ в д.Сартынья Березовского района»</t>
  </si>
  <si>
    <t>Выполнение строительно-монтажных и пуско-наладочных работ по объекту: «Переустройство ДЭС-0,4 кВ в д.Анеева Березовского района. 2 этап»</t>
  </si>
  <si>
    <t xml:space="preserve">Выполнение строительно-монтажных и пуско-наладочных работ по объекту: 
«Переустройство ДЭС-0,4 кВ в д.Кимкьясуй Березовского района»
</t>
  </si>
  <si>
    <t>Поставка КТП для технологического присоединения объекта «ВРУ-0,4 кВ пилорамы», п. Урманный</t>
  </si>
  <si>
    <t xml:space="preserve">Поставка строительных материалов и оборудования для технологического присоединения объекта «ВРУ-0,4 кВ пилорамы», п. Урманный, </t>
  </si>
  <si>
    <t>3 квартал 2023 г.</t>
  </si>
  <si>
    <t>Оказание услуг по информационно-техническому сопровождению системы управления документами и задачами ТЕЗИС</t>
  </si>
  <si>
    <t>Итого Ст. 2.16 Сопровождение программных продуктов:</t>
  </si>
  <si>
    <t>Итого Ст. 2.17.1 Медосмотры:</t>
  </si>
  <si>
    <t>Чел.</t>
  </si>
  <si>
    <t>Ст. 4.15.3 Добровольное медицинское страхование</t>
  </si>
  <si>
    <t>Итого Ст. 4.15.3 Добровольное медицинское страхование</t>
  </si>
  <si>
    <t>Поставка запасных частей и материалов для ДГУ Doosan</t>
  </si>
  <si>
    <t>Измененные закупки</t>
  </si>
  <si>
    <t>Поставка запасных частей и материалов</t>
  </si>
  <si>
    <t>Поставка аккумуляторных батарей</t>
  </si>
  <si>
    <t>Поставка двух дизель-генераторных установок 100 кВт в блок контейнере необходима для реализации мероприятий по строительству объекта инвестиционной программы АО "Юграэнерго" - "Приобретение оборудования (ДГУ – 100 кВт) в д. Нумто и д. Тугияны Белоярского района.</t>
  </si>
  <si>
    <t>Поставка закрытого распределительного устройства 0,4 кВ в блок контейнере необходима для реализации мероприятий по строительству объекта инвестиционной программы АО "Юграэнерго" - "Приобретение оборудования (ЗРУ-0,4) в д. Шугур Кондинского района.</t>
  </si>
  <si>
    <t xml:space="preserve">Выполнение работ на объекте предусмотрено Инвестиционной программой Общества на 2023-2027 гг., в соответствии с проектом корректировки на 2023-2027 гг., а также выполнения комплекса мероприятий, в рамках подготовки Общества к осенне-зимнему периоду 2023-2024 гг. </t>
  </si>
  <si>
    <t>Выполнение работ на объекте предусмотрено Инвестиционной программой Общества на 2023-2027 гг., в соответствии с проектом корректировки на 2023-2027 гг., а также выполнения комплекса мероприятий, в рамках подготовки Общества к осенне-зимнему периоду 2023-2024 гг.</t>
  </si>
  <si>
    <t>Приобретение КТП для технологического присоединения объекта ВРУ-0,4 кВ пилорамы», расположенного по адресу ХМАО-Югра, Ханты-Мансийский район, п. Урманный, предусмотрено в рамках реализации Инвестиционной программы АО «Юграэнерго» на 2023-2027 г., с целью технологического присоединения объекта «ВРУ-0,4 кВ пилорамы», расположенного по адресу ХМАО-Югра, Ханты-Мансийский район, п. Урманный, ул. Ханты-Мансийская, б/н, кадастровый номер 86:02:0202001:514»</t>
  </si>
  <si>
    <t>Выполнение работ по монтажу охранно-пожарной сигнализации на ДЭС-0,4 кВ в с.Сосьва предусмотрено Инвестиционной программой Общества на 2017-2022 г., в рамках реализации объекта: «Переустройство ДЭС-0,4 кВ в п. Сосьва Березовского района». 4 этап (идентификатор проекта J_СГБер-066)</t>
  </si>
  <si>
    <t>Выполнение кадастровых работ по подготовке межевых планов и уточнению границ земельных участков ДЭС-0,4 кВ в д.Анеева, с.Тугияны, д.Пашторы, д.Карым, д.Никулкина, д.Сосновый Бор, необходимо для дальнейшего оформления договоров аренды земельных участков на которых расположены дизельные электростанции, обслуживаемые АО «Юграэнерго»</t>
  </si>
  <si>
    <t>Оказание услуг по обслуживанию программных продуктов "1С: Бухгалтерия КОРП» и «1С:Зарплата и Управление Персоналом КОРП»</t>
  </si>
  <si>
    <t>Ст. 2.4.1 Топливо для производства (дизтопливо)</t>
  </si>
  <si>
    <t xml:space="preserve">Итого Ст. 2.4.1. Топливо для производства (дизель): </t>
  </si>
  <si>
    <t>Приобретение строительных материалов и оборудования предусмотрено в рамках реализации Инвестиционной программы АО «Юграэнерго» на 2023-2027 г., с целью технологического присоединения объекта «ВРУ-0,4 кВ пилорамы», расположенного по адресу ХМАО-Югра, Ханты-Мансийский район, п. Урманный</t>
  </si>
  <si>
    <t xml:space="preserve">Оказание услуг по доставке дизельного топлива специализированным автомобильным транспортом </t>
  </si>
  <si>
    <t>Тонн</t>
  </si>
  <si>
    <t xml:space="preserve">Итого Ст. 2.13. Услуги связи: </t>
  </si>
  <si>
    <t xml:space="preserve">Итого измененных закупок: </t>
  </si>
  <si>
    <t>Ст. 2.16. Сопровождение программных продуктов</t>
  </si>
  <si>
    <t>Ст. 2.13. Услуги связи</t>
  </si>
  <si>
    <t>Поставка закрытого распределительного устройства 0,4 кВ в блок-контейнере</t>
  </si>
  <si>
    <t xml:space="preserve">Расходы на добровольное медицинское страхование работников предусмотрены в соответствии с разделом 4 приложения 5 к коллективному договору АО «Юграэнерго» на 2022-2024 гг., п. 6.1.5 раздела 6 отраслевого тарифного соглашения в электроэнергетике Российской Федерации на 2022-2024 гг. </t>
  </si>
  <si>
    <t>Метод сопоставимых рыночных цен</t>
  </si>
  <si>
    <t>Затратный метод</t>
  </si>
  <si>
    <t>Поставка трехфазного генератора Stamford PI44G</t>
  </si>
  <si>
    <t xml:space="preserve">Поставка трехфазного генератора Marelli Motori MJB355MA4
</t>
  </si>
  <si>
    <t>Проектно-сметный метод</t>
  </si>
  <si>
    <t>Поставка строительных материалов  для объектов в п. Карым, д. Никулкина, д. Кимкьясуй</t>
  </si>
  <si>
    <t>Ст. 2.4.8. Материалы на капитальный ремонт хозяйственным способом</t>
  </si>
  <si>
    <t>Итого Ст. 2.4.8. Материалы на капитальный ремонт хозяйственным способом:</t>
  </si>
  <si>
    <t>Тарифный метод</t>
  </si>
  <si>
    <t xml:space="preserve">Поставка запасных частей необходима для проведения планового технического обслуживания дизель-генераторных установок Doosan в п. Урманный, с целью обеспечения безаварийной работы в период эксплуатации 2023 г. </t>
  </si>
  <si>
    <t xml:space="preserve"> Ст. 2.15.3. Ремонт и содержание основных средств</t>
  </si>
  <si>
    <t>Итого Ст. 2.15.3. Ремонт и содержание основных средств:</t>
  </si>
  <si>
    <t>Поставка двигателя 
Doosan DP222LC</t>
  </si>
  <si>
    <t>Измененные закупки (плюс 741 933,02 руб.)</t>
  </si>
  <si>
    <t>Строка 1 + Строка 2 + строка 3 = Сумма Плана закупки в новой редакции, руб.</t>
  </si>
  <si>
    <t>Закупка ранее была включена в план закупки на 4 квартал 2022 г. с НМЦ 2 766 175,00 руб.  В связи с уменьшением объема перевозимого топлива (с 500 т до 365 т) проведен новый мониторинг цен, что привело к снижению НМЦ на 650 841,67 руб</t>
  </si>
  <si>
    <t>Закупка ранее была включена в план закупки на 4 квартал 2022 г. с НМЦ 3 971 120,00 руб.  В связи с увеличением объема перевозимого топлива (с 410 т до 515 т) проведен новый мониторинг цен, что повлекло увеличение НМЦ на 1 330 213,33 руб</t>
  </si>
  <si>
    <t>Ранее объявленный запрос предложений (Реестровый номер закупки 32211737733) с НМЦ 273 818,64 руб. был признан несостоявшимся по причине отсутствия заявок. Проведен новый мониторинг цен, НМЦ увеличилась на 62 561,36 руб</t>
  </si>
  <si>
    <t>Пояснения предоставлены в общей пояснительной записке</t>
  </si>
  <si>
    <t>Приобретение строительных материалов и оборудования предусмотрено в рамках реализации Инвестиционной программы АО «Юграэнерго» на 2023-2027 г. (идентификаторы проектов J_ПРКон-058, K_ПРКонд-069, L_ПРКон-134, L_СГБер-108)</t>
  </si>
  <si>
    <t xml:space="preserve">Поставка запасных частей и материалов для электрооборудования необходима для проведения планового технического обслуживания и текущего ремонта дизель-генераторных установок Общества, с целью обеспечения безаварийной работы в период эксплуатации 2023 г. </t>
  </si>
  <si>
    <t>Оказание услуг добровольного медицинского страхования работников АО "Юграэнерго"</t>
  </si>
  <si>
    <t>Поставка силового генератора необходима для проведения планового текущего ремонта дизель-генераторной установки ДЭС с. Корлики, с целью обеспечения безаварийной работы в период эксплуатации 2023 г. Объединение закупок № 104 и № 105 невозможно по причине приобретения разноименного товара (Stamford и Marelli) у разных Поставщиков</t>
  </si>
  <si>
    <t>Поставка силового генератора необходима для проведения планового текущего ремонта дизель-генераторной установки ДЭС д. Нумто в текущем году.Объединение закупок № 104 и № 105 невозможно по причине приобретения разноименного товара (Stamford и Marelli) у разных Поставщиков</t>
  </si>
  <si>
    <t>Поставка аккумуляторных батарей необходима для проведения плановой замены в связи с выработанным ресурсом, на объектах ДЭС Карым, ДЭС Шугур Кондинского района, ДЭС Няксимволь Березовского, ДЭС Кедровый Ханты-Мансийского районов</t>
  </si>
  <si>
    <t>Выполнение работ по монтажу охранно-пожарной сигнализации на ДЭС-0,4 кВ в с.Сосьва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</si>
</sst>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4" fontId="25" fillId="0" borderId="10" xfId="54" applyNumberFormat="1" applyFont="1" applyFill="1" applyBorder="1" applyAlignment="1">
      <alignment horizontal="center" vertical="top" wrapText="1"/>
      <protection/>
    </xf>
    <xf numFmtId="0" fontId="45" fillId="0" borderId="0" xfId="0" applyFont="1" applyFill="1" applyBorder="1" applyAlignment="1">
      <alignment horizontal="center" vertical="top" wrapText="1"/>
    </xf>
    <xf numFmtId="4" fontId="45" fillId="0" borderId="0" xfId="0" applyNumberFormat="1" applyFont="1" applyFill="1" applyBorder="1" applyAlignment="1">
      <alignment horizontal="center" vertical="top" wrapText="1"/>
    </xf>
    <xf numFmtId="1" fontId="26" fillId="0" borderId="0" xfId="61" applyNumberFormat="1" applyFont="1" applyFill="1" applyBorder="1" applyAlignment="1">
      <alignment horizontal="center" vertical="top" wrapText="1"/>
      <protection/>
    </xf>
    <xf numFmtId="4" fontId="45" fillId="0" borderId="10" xfId="0" applyNumberFormat="1" applyFont="1" applyBorder="1" applyAlignment="1">
      <alignment horizontal="center" vertical="top" wrapText="1"/>
    </xf>
    <xf numFmtId="4" fontId="45" fillId="0" borderId="0" xfId="0" applyNumberFormat="1" applyFont="1" applyAlignment="1">
      <alignment horizontal="center"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170" fontId="46" fillId="0" borderId="10" xfId="0" applyNumberFormat="1" applyFont="1" applyFill="1" applyBorder="1" applyAlignment="1">
      <alignment horizontal="center" vertical="top" wrapText="1"/>
    </xf>
    <xf numFmtId="0" fontId="26" fillId="0" borderId="10" xfId="54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4" fontId="26" fillId="0" borderId="10" xfId="54" applyNumberFormat="1" applyFont="1" applyFill="1" applyBorder="1" applyAlignment="1">
      <alignment horizontal="center" vertical="top" wrapText="1"/>
      <protection/>
    </xf>
    <xf numFmtId="0" fontId="45" fillId="6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3" fontId="26" fillId="33" borderId="10" xfId="0" applyNumberFormat="1" applyFont="1" applyFill="1" applyBorder="1" applyAlignment="1">
      <alignment horizontal="center" vertical="top" wrapText="1"/>
    </xf>
    <xf numFmtId="170" fontId="45" fillId="0" borderId="10" xfId="0" applyNumberFormat="1" applyFont="1" applyFill="1" applyBorder="1" applyAlignment="1">
      <alignment horizontal="center" vertical="top" wrapText="1"/>
    </xf>
    <xf numFmtId="0" fontId="26" fillId="33" borderId="10" xfId="0" applyNumberFormat="1" applyFont="1" applyFill="1" applyBorder="1" applyAlignment="1">
      <alignment horizontal="center" vertical="top" wrapText="1"/>
    </xf>
    <xf numFmtId="0" fontId="26" fillId="6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26" fillId="33" borderId="10" xfId="0" applyNumberFormat="1" applyFont="1" applyFill="1" applyBorder="1" applyAlignment="1">
      <alignment horizontal="center" vertical="top" wrapText="1"/>
    </xf>
    <xf numFmtId="170" fontId="45" fillId="0" borderId="10" xfId="0" applyNumberFormat="1" applyFont="1" applyBorder="1" applyAlignment="1">
      <alignment horizontal="center" vertical="top" wrapText="1"/>
    </xf>
    <xf numFmtId="0" fontId="26" fillId="0" borderId="10" xfId="54" applyFont="1" applyBorder="1" applyAlignment="1">
      <alignment horizontal="center" vertical="top" wrapText="1"/>
      <protection/>
    </xf>
    <xf numFmtId="3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33" borderId="10" xfId="54" applyFont="1" applyFill="1" applyBorder="1" applyAlignment="1">
      <alignment horizontal="center" vertical="top" wrapText="1"/>
      <protection/>
    </xf>
    <xf numFmtId="1" fontId="26" fillId="0" borderId="10" xfId="61" applyNumberFormat="1" applyFont="1" applyFill="1" applyBorder="1" applyAlignment="1">
      <alignment horizontal="center" vertical="top" wrapText="1"/>
      <protection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textRotation="90" wrapText="1"/>
    </xf>
    <xf numFmtId="0" fontId="46" fillId="0" borderId="0" xfId="0" applyFont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49" fontId="45" fillId="0" borderId="0" xfId="0" applyNumberFormat="1" applyFont="1" applyBorder="1" applyAlignment="1">
      <alignment horizontal="center" vertical="top" wrapText="1"/>
    </xf>
    <xf numFmtId="49" fontId="45" fillId="0" borderId="0" xfId="0" applyNumberFormat="1" applyFont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6" fillId="7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1" fontId="26" fillId="0" borderId="10" xfId="61" applyNumberFormat="1" applyFont="1" applyFill="1" applyBorder="1" applyAlignment="1">
      <alignment horizontal="center" vertical="top" wrapText="1"/>
      <protection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textRotation="90" wrapText="1"/>
    </xf>
    <xf numFmtId="0" fontId="46" fillId="0" borderId="10" xfId="0" applyFont="1" applyBorder="1" applyAlignment="1">
      <alignment horizontal="right" vertical="top" wrapText="1"/>
    </xf>
    <xf numFmtId="0" fontId="46" fillId="12" borderId="10" xfId="0" applyFont="1" applyFill="1" applyBorder="1" applyAlignment="1">
      <alignment horizontal="center" vertical="top" wrapText="1"/>
    </xf>
    <xf numFmtId="0" fontId="46" fillId="6" borderId="11" xfId="0" applyFont="1" applyFill="1" applyBorder="1" applyAlignment="1">
      <alignment horizontal="center" vertical="top" wrapText="1"/>
    </xf>
    <xf numFmtId="0" fontId="46" fillId="6" borderId="12" xfId="0" applyFont="1" applyFill="1" applyBorder="1" applyAlignment="1">
      <alignment horizontal="center" vertical="top" wrapText="1"/>
    </xf>
    <xf numFmtId="0" fontId="46" fillId="6" borderId="13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zoomScale="60" zoomScaleNormal="60" zoomScalePageLayoutView="0" workbookViewId="0" topLeftCell="A1">
      <selection activeCell="S11" sqref="S11"/>
    </sheetView>
  </sheetViews>
  <sheetFormatPr defaultColWidth="9.140625" defaultRowHeight="15"/>
  <cols>
    <col min="1" max="1" width="9.140625" style="2" customWidth="1"/>
    <col min="2" max="2" width="9.7109375" style="2" customWidth="1"/>
    <col min="3" max="3" width="56.28125" style="2" customWidth="1"/>
    <col min="4" max="4" width="10.00390625" style="2" customWidth="1"/>
    <col min="5" max="5" width="10.7109375" style="2" customWidth="1"/>
    <col min="6" max="6" width="10.8515625" style="2" customWidth="1"/>
    <col min="7" max="7" width="15.7109375" style="2" hidden="1" customWidth="1"/>
    <col min="8" max="8" width="15.00390625" style="2" hidden="1" customWidth="1"/>
    <col min="9" max="9" width="23.28125" style="2" customWidth="1"/>
    <col min="10" max="10" width="27.7109375" style="2" customWidth="1"/>
    <col min="11" max="11" width="22.28125" style="2" customWidth="1"/>
    <col min="12" max="12" width="19.421875" style="2" customWidth="1"/>
    <col min="13" max="13" width="17.57421875" style="2" customWidth="1"/>
    <col min="14" max="14" width="13.140625" style="2" customWidth="1"/>
    <col min="15" max="15" width="116.140625" style="45" customWidth="1"/>
    <col min="16" max="16" width="25.140625" style="2" hidden="1" customWidth="1"/>
    <col min="17" max="17" width="25.28125" style="2" customWidth="1"/>
    <col min="18" max="18" width="19.57421875" style="2" customWidth="1"/>
    <col min="19" max="16384" width="9.140625" style="2" customWidth="1"/>
  </cols>
  <sheetData>
    <row r="1" spans="1:15" ht="17.2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ht="30" customHeight="1">
      <c r="A4" s="52" t="s">
        <v>18</v>
      </c>
      <c r="B4" s="55" t="s">
        <v>19</v>
      </c>
      <c r="C4" s="52" t="s">
        <v>16</v>
      </c>
      <c r="D4" s="52"/>
      <c r="E4" s="52"/>
      <c r="F4" s="52"/>
      <c r="G4" s="52"/>
      <c r="H4" s="52"/>
      <c r="I4" s="52"/>
      <c r="J4" s="52"/>
      <c r="K4" s="52"/>
      <c r="L4" s="52" t="s">
        <v>11</v>
      </c>
      <c r="M4" s="52" t="s">
        <v>12</v>
      </c>
      <c r="N4" s="52" t="s">
        <v>14</v>
      </c>
      <c r="O4" s="54" t="s">
        <v>15</v>
      </c>
      <c r="P4" s="52" t="s">
        <v>49</v>
      </c>
    </row>
    <row r="5" spans="1:18" ht="39.75" customHeight="1">
      <c r="A5" s="52"/>
      <c r="B5" s="55"/>
      <c r="C5" s="52" t="s">
        <v>0</v>
      </c>
      <c r="D5" s="52" t="s">
        <v>1</v>
      </c>
      <c r="E5" s="52"/>
      <c r="F5" s="55" t="s">
        <v>4</v>
      </c>
      <c r="G5" s="52" t="s">
        <v>5</v>
      </c>
      <c r="H5" s="52"/>
      <c r="I5" s="52" t="s">
        <v>7</v>
      </c>
      <c r="J5" s="52" t="s">
        <v>8</v>
      </c>
      <c r="K5" s="52"/>
      <c r="L5" s="52"/>
      <c r="M5" s="52"/>
      <c r="N5" s="52"/>
      <c r="O5" s="54"/>
      <c r="P5" s="52"/>
      <c r="Q5" s="3"/>
      <c r="R5" s="3"/>
    </row>
    <row r="6" spans="1:18" ht="112.5">
      <c r="A6" s="52"/>
      <c r="B6" s="55"/>
      <c r="C6" s="52"/>
      <c r="D6" s="39" t="s">
        <v>2</v>
      </c>
      <c r="E6" s="39" t="s">
        <v>3</v>
      </c>
      <c r="F6" s="55"/>
      <c r="G6" s="39" t="s">
        <v>6</v>
      </c>
      <c r="H6" s="39" t="s">
        <v>3</v>
      </c>
      <c r="I6" s="52"/>
      <c r="J6" s="38" t="s">
        <v>9</v>
      </c>
      <c r="K6" s="38" t="s">
        <v>10</v>
      </c>
      <c r="L6" s="52"/>
      <c r="M6" s="38" t="s">
        <v>13</v>
      </c>
      <c r="N6" s="38" t="s">
        <v>13</v>
      </c>
      <c r="O6" s="54"/>
      <c r="P6" s="52"/>
      <c r="Q6" s="3"/>
      <c r="R6" s="3"/>
    </row>
    <row r="7" spans="1:18" ht="18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10</v>
      </c>
      <c r="H7" s="38">
        <v>11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  <c r="O7" s="12">
        <v>13</v>
      </c>
      <c r="P7" s="38"/>
      <c r="Q7" s="3"/>
      <c r="R7" s="3"/>
    </row>
    <row r="8" spans="1:18" ht="24.75" customHeight="1">
      <c r="A8" s="57" t="s">
        <v>78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38"/>
      <c r="Q8" s="3"/>
      <c r="R8" s="3"/>
    </row>
    <row r="9" spans="1:18" s="33" customFormat="1" ht="24.75" customHeight="1">
      <c r="A9" s="48" t="s">
        <v>89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"/>
      <c r="Q9" s="7"/>
      <c r="R9" s="7"/>
    </row>
    <row r="10" spans="1:18" s="33" customFormat="1" ht="61.5" customHeight="1">
      <c r="A10" s="1">
        <v>1</v>
      </c>
      <c r="B10" s="1">
        <v>95</v>
      </c>
      <c r="C10" s="16" t="s">
        <v>92</v>
      </c>
      <c r="D10" s="17">
        <v>168</v>
      </c>
      <c r="E10" s="18" t="s">
        <v>93</v>
      </c>
      <c r="F10" s="19">
        <v>365</v>
      </c>
      <c r="G10" s="1"/>
      <c r="H10" s="1"/>
      <c r="I10" s="20">
        <v>2115333.33</v>
      </c>
      <c r="J10" s="1" t="s">
        <v>43</v>
      </c>
      <c r="K10" s="1" t="s">
        <v>47</v>
      </c>
      <c r="L10" s="1" t="s">
        <v>20</v>
      </c>
      <c r="M10" s="38" t="s">
        <v>37</v>
      </c>
      <c r="N10" s="21" t="s">
        <v>37</v>
      </c>
      <c r="O10" s="46" t="s">
        <v>115</v>
      </c>
      <c r="P10" s="1" t="s">
        <v>100</v>
      </c>
      <c r="Q10" s="7"/>
      <c r="R10" s="7"/>
    </row>
    <row r="11" spans="1:18" s="33" customFormat="1" ht="60" customHeight="1">
      <c r="A11" s="1">
        <v>2</v>
      </c>
      <c r="B11" s="1">
        <v>96</v>
      </c>
      <c r="C11" s="16" t="s">
        <v>92</v>
      </c>
      <c r="D11" s="17">
        <v>168</v>
      </c>
      <c r="E11" s="18" t="s">
        <v>93</v>
      </c>
      <c r="F11" s="19">
        <v>515</v>
      </c>
      <c r="G11" s="1"/>
      <c r="H11" s="1"/>
      <c r="I11" s="20">
        <v>5300333.33</v>
      </c>
      <c r="J11" s="1" t="s">
        <v>43</v>
      </c>
      <c r="K11" s="1" t="s">
        <v>47</v>
      </c>
      <c r="L11" s="1" t="s">
        <v>20</v>
      </c>
      <c r="M11" s="38" t="s">
        <v>37</v>
      </c>
      <c r="N11" s="21" t="s">
        <v>37</v>
      </c>
      <c r="O11" s="46" t="s">
        <v>116</v>
      </c>
      <c r="P11" s="1" t="s">
        <v>100</v>
      </c>
      <c r="Q11" s="7"/>
      <c r="R11" s="7"/>
    </row>
    <row r="12" spans="1:18" s="33" customFormat="1" ht="24.75" customHeight="1">
      <c r="A12" s="49" t="s">
        <v>90</v>
      </c>
      <c r="B12" s="49"/>
      <c r="C12" s="49"/>
      <c r="D12" s="49"/>
      <c r="E12" s="49"/>
      <c r="F12" s="49"/>
      <c r="G12" s="1"/>
      <c r="H12" s="1"/>
      <c r="I12" s="5">
        <f>SUM(I10:I11)</f>
        <v>7415666.66</v>
      </c>
      <c r="J12" s="50"/>
      <c r="K12" s="52"/>
      <c r="L12" s="52"/>
      <c r="M12" s="52"/>
      <c r="N12" s="52"/>
      <c r="O12" s="52"/>
      <c r="P12" s="1"/>
      <c r="Q12" s="7"/>
      <c r="R12" s="7"/>
    </row>
    <row r="13" spans="1:18" ht="24.75" customHeight="1">
      <c r="A13" s="48" t="s">
        <v>39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38"/>
      <c r="Q13" s="3"/>
      <c r="R13" s="3"/>
    </row>
    <row r="14" spans="1:18" ht="60" customHeight="1">
      <c r="A14" s="38">
        <v>3</v>
      </c>
      <c r="B14" s="38">
        <v>99</v>
      </c>
      <c r="C14" s="22" t="s">
        <v>79</v>
      </c>
      <c r="D14" s="22">
        <v>796</v>
      </c>
      <c r="E14" s="22" t="s">
        <v>40</v>
      </c>
      <c r="F14" s="23">
        <v>10</v>
      </c>
      <c r="G14" s="38"/>
      <c r="H14" s="38"/>
      <c r="I14" s="24">
        <v>336380</v>
      </c>
      <c r="J14" s="38" t="s">
        <v>43</v>
      </c>
      <c r="K14" s="38" t="s">
        <v>47</v>
      </c>
      <c r="L14" s="25" t="s">
        <v>20</v>
      </c>
      <c r="M14" s="25" t="s">
        <v>37</v>
      </c>
      <c r="N14" s="26" t="s">
        <v>37</v>
      </c>
      <c r="O14" s="46" t="s">
        <v>117</v>
      </c>
      <c r="P14" s="1" t="s">
        <v>100</v>
      </c>
      <c r="Q14" s="3"/>
      <c r="R14" s="3"/>
    </row>
    <row r="15" spans="1:18" ht="24.75" customHeight="1">
      <c r="A15" s="49" t="s">
        <v>48</v>
      </c>
      <c r="B15" s="49"/>
      <c r="C15" s="49"/>
      <c r="D15" s="49"/>
      <c r="E15" s="49"/>
      <c r="F15" s="49"/>
      <c r="G15" s="38"/>
      <c r="H15" s="38"/>
      <c r="I15" s="15">
        <f>I14</f>
        <v>336380</v>
      </c>
      <c r="J15" s="50"/>
      <c r="K15" s="52"/>
      <c r="L15" s="52"/>
      <c r="M15" s="52"/>
      <c r="N15" s="52"/>
      <c r="O15" s="52"/>
      <c r="P15" s="38"/>
      <c r="Q15" s="3"/>
      <c r="R15" s="3"/>
    </row>
    <row r="16" spans="1:18" ht="24.75" customHeight="1">
      <c r="A16" s="49" t="s">
        <v>95</v>
      </c>
      <c r="B16" s="49"/>
      <c r="C16" s="49"/>
      <c r="D16" s="49"/>
      <c r="E16" s="49"/>
      <c r="F16" s="49"/>
      <c r="G16" s="38"/>
      <c r="H16" s="38"/>
      <c r="I16" s="15">
        <f>I12+I15</f>
        <v>7752046.66</v>
      </c>
      <c r="J16" s="50"/>
      <c r="K16" s="52"/>
      <c r="L16" s="52"/>
      <c r="M16" s="52"/>
      <c r="N16" s="52"/>
      <c r="O16" s="52"/>
      <c r="P16" s="38"/>
      <c r="Q16" s="3"/>
      <c r="R16" s="3"/>
    </row>
    <row r="17" spans="1:18" ht="25.5" customHeight="1">
      <c r="A17" s="57" t="s">
        <v>21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8"/>
      <c r="Q17" s="3"/>
      <c r="R17" s="3"/>
    </row>
    <row r="18" spans="1:18" ht="25.5" customHeight="1">
      <c r="A18" s="48" t="s">
        <v>39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38"/>
      <c r="Q18" s="3"/>
      <c r="R18" s="3"/>
    </row>
    <row r="19" spans="1:18" ht="84.75" customHeight="1">
      <c r="A19" s="1">
        <v>4</v>
      </c>
      <c r="B19" s="1">
        <v>104</v>
      </c>
      <c r="C19" s="22" t="s">
        <v>103</v>
      </c>
      <c r="D19" s="22">
        <v>796</v>
      </c>
      <c r="E19" s="22" t="s">
        <v>40</v>
      </c>
      <c r="F19" s="23">
        <v>1</v>
      </c>
      <c r="G19" s="1"/>
      <c r="H19" s="1"/>
      <c r="I19" s="27">
        <v>2253416.66</v>
      </c>
      <c r="J19" s="17" t="s">
        <v>43</v>
      </c>
      <c r="K19" s="17" t="s">
        <v>47</v>
      </c>
      <c r="L19" s="38" t="s">
        <v>20</v>
      </c>
      <c r="M19" s="38" t="s">
        <v>37</v>
      </c>
      <c r="N19" s="21" t="s">
        <v>37</v>
      </c>
      <c r="O19" s="47" t="s">
        <v>122</v>
      </c>
      <c r="P19" s="1" t="s">
        <v>100</v>
      </c>
      <c r="Q19" s="3"/>
      <c r="R19" s="3"/>
    </row>
    <row r="20" spans="1:18" ht="80.25" customHeight="1">
      <c r="A20" s="1">
        <v>5</v>
      </c>
      <c r="B20" s="1">
        <v>105</v>
      </c>
      <c r="C20" s="22" t="s">
        <v>102</v>
      </c>
      <c r="D20" s="22">
        <v>796</v>
      </c>
      <c r="E20" s="22" t="s">
        <v>40</v>
      </c>
      <c r="F20" s="23">
        <v>1</v>
      </c>
      <c r="G20" s="1"/>
      <c r="H20" s="1"/>
      <c r="I20" s="27">
        <v>389913.34</v>
      </c>
      <c r="J20" s="38" t="s">
        <v>43</v>
      </c>
      <c r="K20" s="38" t="s">
        <v>43</v>
      </c>
      <c r="L20" s="38" t="s">
        <v>20</v>
      </c>
      <c r="M20" s="38" t="s">
        <v>37</v>
      </c>
      <c r="N20" s="21" t="s">
        <v>37</v>
      </c>
      <c r="O20" s="47" t="s">
        <v>123</v>
      </c>
      <c r="P20" s="1" t="s">
        <v>100</v>
      </c>
      <c r="Q20" s="3"/>
      <c r="R20" s="3"/>
    </row>
    <row r="21" spans="1:18" ht="61.5" customHeight="1">
      <c r="A21" s="1">
        <v>6</v>
      </c>
      <c r="B21" s="1">
        <v>106</v>
      </c>
      <c r="C21" s="22" t="s">
        <v>42</v>
      </c>
      <c r="D21" s="22">
        <v>796</v>
      </c>
      <c r="E21" s="22" t="s">
        <v>40</v>
      </c>
      <c r="F21" s="23">
        <v>17</v>
      </c>
      <c r="G21" s="1"/>
      <c r="H21" s="1"/>
      <c r="I21" s="28">
        <v>577434.8</v>
      </c>
      <c r="J21" s="38" t="s">
        <v>43</v>
      </c>
      <c r="K21" s="38" t="s">
        <v>47</v>
      </c>
      <c r="L21" s="38" t="s">
        <v>20</v>
      </c>
      <c r="M21" s="38" t="s">
        <v>37</v>
      </c>
      <c r="N21" s="21" t="s">
        <v>37</v>
      </c>
      <c r="O21" s="47" t="s">
        <v>120</v>
      </c>
      <c r="P21" s="1" t="s">
        <v>100</v>
      </c>
      <c r="Q21" s="3"/>
      <c r="R21" s="3"/>
    </row>
    <row r="22" spans="1:18" ht="66.75" customHeight="1">
      <c r="A22" s="38">
        <v>7</v>
      </c>
      <c r="B22" s="38">
        <v>107</v>
      </c>
      <c r="C22" s="22" t="s">
        <v>77</v>
      </c>
      <c r="D22" s="22">
        <v>796</v>
      </c>
      <c r="E22" s="22" t="s">
        <v>40</v>
      </c>
      <c r="F22" s="23">
        <v>3</v>
      </c>
      <c r="G22" s="38"/>
      <c r="H22" s="38"/>
      <c r="I22" s="28">
        <v>967680</v>
      </c>
      <c r="J22" s="38" t="s">
        <v>43</v>
      </c>
      <c r="K22" s="38" t="s">
        <v>47</v>
      </c>
      <c r="L22" s="38" t="s">
        <v>20</v>
      </c>
      <c r="M22" s="38" t="s">
        <v>37</v>
      </c>
      <c r="N22" s="21" t="s">
        <v>37</v>
      </c>
      <c r="O22" s="47" t="s">
        <v>109</v>
      </c>
      <c r="P22" s="1" t="s">
        <v>100</v>
      </c>
      <c r="Q22" s="3"/>
      <c r="R22" s="3"/>
    </row>
    <row r="23" spans="1:18" ht="69" customHeight="1">
      <c r="A23" s="38">
        <v>8</v>
      </c>
      <c r="B23" s="38">
        <v>108</v>
      </c>
      <c r="C23" s="22" t="s">
        <v>80</v>
      </c>
      <c r="D23" s="22">
        <v>796</v>
      </c>
      <c r="E23" s="22" t="s">
        <v>40</v>
      </c>
      <c r="F23" s="23">
        <v>14</v>
      </c>
      <c r="G23" s="38"/>
      <c r="H23" s="38"/>
      <c r="I23" s="29">
        <v>189780.67</v>
      </c>
      <c r="J23" s="38" t="s">
        <v>43</v>
      </c>
      <c r="K23" s="38" t="s">
        <v>43</v>
      </c>
      <c r="L23" s="38" t="s">
        <v>20</v>
      </c>
      <c r="M23" s="38" t="s">
        <v>37</v>
      </c>
      <c r="N23" s="38" t="s">
        <v>22</v>
      </c>
      <c r="O23" s="47" t="s">
        <v>124</v>
      </c>
      <c r="P23" s="1" t="s">
        <v>100</v>
      </c>
      <c r="Q23" s="3"/>
      <c r="R23" s="3"/>
    </row>
    <row r="24" spans="1:18" ht="25.5" customHeight="1">
      <c r="A24" s="49" t="s">
        <v>48</v>
      </c>
      <c r="B24" s="49"/>
      <c r="C24" s="49"/>
      <c r="D24" s="49"/>
      <c r="E24" s="49"/>
      <c r="F24" s="49"/>
      <c r="G24" s="1"/>
      <c r="H24" s="1"/>
      <c r="I24" s="5">
        <f>SUM(I19:I23)</f>
        <v>4378225.47</v>
      </c>
      <c r="J24" s="51"/>
      <c r="K24" s="52"/>
      <c r="L24" s="52"/>
      <c r="M24" s="52"/>
      <c r="N24" s="52"/>
      <c r="O24" s="52"/>
      <c r="P24" s="38"/>
      <c r="Q24" s="3"/>
      <c r="R24" s="3"/>
    </row>
    <row r="25" spans="1:18" ht="25.5" customHeight="1">
      <c r="A25" s="48" t="s">
        <v>106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8"/>
      <c r="Q25" s="3"/>
      <c r="R25" s="3"/>
    </row>
    <row r="26" spans="1:18" ht="46.5" customHeight="1">
      <c r="A26" s="1">
        <v>9</v>
      </c>
      <c r="B26" s="1">
        <v>109</v>
      </c>
      <c r="C26" s="1" t="s">
        <v>112</v>
      </c>
      <c r="D26" s="22">
        <v>796</v>
      </c>
      <c r="E26" s="22" t="s">
        <v>40</v>
      </c>
      <c r="F26" s="23">
        <v>1</v>
      </c>
      <c r="G26" s="1"/>
      <c r="H26" s="1"/>
      <c r="I26" s="34">
        <v>7475933.34</v>
      </c>
      <c r="J26" s="38" t="s">
        <v>43</v>
      </c>
      <c r="K26" s="38" t="s">
        <v>43</v>
      </c>
      <c r="L26" s="38" t="s">
        <v>20</v>
      </c>
      <c r="M26" s="38" t="s">
        <v>37</v>
      </c>
      <c r="N26" s="38" t="s">
        <v>22</v>
      </c>
      <c r="O26" s="14" t="s">
        <v>118</v>
      </c>
      <c r="P26" s="38" t="s">
        <v>100</v>
      </c>
      <c r="Q26" s="3"/>
      <c r="R26" s="3"/>
    </row>
    <row r="27" spans="1:18" ht="25.5" customHeight="1">
      <c r="A27" s="49" t="s">
        <v>107</v>
      </c>
      <c r="B27" s="49"/>
      <c r="C27" s="49"/>
      <c r="D27" s="49"/>
      <c r="E27" s="49"/>
      <c r="F27" s="49"/>
      <c r="G27" s="1"/>
      <c r="H27" s="1"/>
      <c r="I27" s="5">
        <f>I26</f>
        <v>7475933.34</v>
      </c>
      <c r="J27" s="51"/>
      <c r="K27" s="52"/>
      <c r="L27" s="52"/>
      <c r="M27" s="52"/>
      <c r="N27" s="52"/>
      <c r="O27" s="52"/>
      <c r="P27" s="38"/>
      <c r="Q27" s="3"/>
      <c r="R27" s="3"/>
    </row>
    <row r="28" spans="1:18" ht="25.5" customHeight="1">
      <c r="A28" s="48" t="s">
        <v>97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8"/>
      <c r="Q28" s="3"/>
      <c r="R28" s="3"/>
    </row>
    <row r="29" spans="1:18" ht="56.25">
      <c r="A29" s="1">
        <v>10</v>
      </c>
      <c r="B29" s="1">
        <v>111</v>
      </c>
      <c r="C29" s="30" t="s">
        <v>50</v>
      </c>
      <c r="D29" s="31">
        <v>839</v>
      </c>
      <c r="E29" s="32" t="s">
        <v>46</v>
      </c>
      <c r="F29" s="31">
        <v>1</v>
      </c>
      <c r="G29" s="1"/>
      <c r="H29" s="1"/>
      <c r="I29" s="10">
        <v>1030869.86</v>
      </c>
      <c r="J29" s="37" t="s">
        <v>43</v>
      </c>
      <c r="K29" s="1" t="s">
        <v>54</v>
      </c>
      <c r="L29" s="1" t="s">
        <v>45</v>
      </c>
      <c r="M29" s="1" t="s">
        <v>22</v>
      </c>
      <c r="N29" s="1" t="s">
        <v>22</v>
      </c>
      <c r="O29" s="14" t="s">
        <v>118</v>
      </c>
      <c r="P29" s="38" t="s">
        <v>108</v>
      </c>
      <c r="Q29" s="3"/>
      <c r="R29" s="3"/>
    </row>
    <row r="30" spans="1:18" ht="56.25">
      <c r="A30" s="1">
        <v>11</v>
      </c>
      <c r="B30" s="1">
        <v>112</v>
      </c>
      <c r="C30" s="30" t="s">
        <v>55</v>
      </c>
      <c r="D30" s="31">
        <v>839</v>
      </c>
      <c r="E30" s="32" t="s">
        <v>46</v>
      </c>
      <c r="F30" s="31">
        <v>1</v>
      </c>
      <c r="G30" s="1"/>
      <c r="H30" s="1"/>
      <c r="I30" s="10">
        <v>2360427.23</v>
      </c>
      <c r="J30" s="37" t="s">
        <v>43</v>
      </c>
      <c r="K30" s="1" t="s">
        <v>54</v>
      </c>
      <c r="L30" s="1" t="s">
        <v>45</v>
      </c>
      <c r="M30" s="1" t="s">
        <v>22</v>
      </c>
      <c r="N30" s="1" t="s">
        <v>22</v>
      </c>
      <c r="O30" s="14" t="s">
        <v>118</v>
      </c>
      <c r="P30" s="38" t="s">
        <v>101</v>
      </c>
      <c r="Q30" s="3"/>
      <c r="R30" s="3"/>
    </row>
    <row r="31" spans="1:18" ht="56.25">
      <c r="A31" s="1">
        <v>12</v>
      </c>
      <c r="B31" s="1">
        <v>113</v>
      </c>
      <c r="C31" s="30" t="s">
        <v>55</v>
      </c>
      <c r="D31" s="31">
        <v>839</v>
      </c>
      <c r="E31" s="32" t="s">
        <v>46</v>
      </c>
      <c r="F31" s="31">
        <v>1</v>
      </c>
      <c r="G31" s="1"/>
      <c r="H31" s="1"/>
      <c r="I31" s="10">
        <v>964459.29</v>
      </c>
      <c r="J31" s="37" t="s">
        <v>43</v>
      </c>
      <c r="K31" s="1" t="s">
        <v>54</v>
      </c>
      <c r="L31" s="1" t="s">
        <v>45</v>
      </c>
      <c r="M31" s="1" t="s">
        <v>22</v>
      </c>
      <c r="N31" s="1" t="s">
        <v>22</v>
      </c>
      <c r="O31" s="14" t="s">
        <v>118</v>
      </c>
      <c r="P31" s="38" t="s">
        <v>101</v>
      </c>
      <c r="Q31" s="3"/>
      <c r="R31" s="3"/>
    </row>
    <row r="32" spans="1:18" ht="56.25">
      <c r="A32" s="1">
        <v>13</v>
      </c>
      <c r="B32" s="1">
        <v>114</v>
      </c>
      <c r="C32" s="30" t="s">
        <v>56</v>
      </c>
      <c r="D32" s="31">
        <v>839</v>
      </c>
      <c r="E32" s="32" t="s">
        <v>46</v>
      </c>
      <c r="F32" s="31">
        <v>1</v>
      </c>
      <c r="G32" s="1"/>
      <c r="H32" s="1"/>
      <c r="I32" s="10">
        <v>3190041.75</v>
      </c>
      <c r="J32" s="37" t="s">
        <v>43</v>
      </c>
      <c r="K32" s="1" t="s">
        <v>54</v>
      </c>
      <c r="L32" s="1" t="s">
        <v>45</v>
      </c>
      <c r="M32" s="1" t="s">
        <v>22</v>
      </c>
      <c r="N32" s="1" t="s">
        <v>22</v>
      </c>
      <c r="O32" s="14" t="s">
        <v>118</v>
      </c>
      <c r="P32" s="38" t="s">
        <v>101</v>
      </c>
      <c r="Q32" s="3"/>
      <c r="R32" s="3"/>
    </row>
    <row r="33" spans="1:18" ht="24.75" customHeight="1">
      <c r="A33" s="49" t="s">
        <v>94</v>
      </c>
      <c r="B33" s="49"/>
      <c r="C33" s="49"/>
      <c r="D33" s="49"/>
      <c r="E33" s="49"/>
      <c r="F33" s="49"/>
      <c r="G33" s="1"/>
      <c r="H33" s="1"/>
      <c r="I33" s="5">
        <f>SUM(I29:I32)</f>
        <v>7545798.13</v>
      </c>
      <c r="J33" s="51"/>
      <c r="K33" s="52"/>
      <c r="L33" s="52"/>
      <c r="M33" s="52"/>
      <c r="N33" s="52"/>
      <c r="O33" s="52"/>
      <c r="P33" s="38"/>
      <c r="Q33" s="3"/>
      <c r="R33" s="3"/>
    </row>
    <row r="34" spans="1:18" ht="24.75" customHeight="1">
      <c r="A34" s="48" t="s">
        <v>110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38"/>
      <c r="Q34" s="3"/>
      <c r="R34" s="3"/>
    </row>
    <row r="35" spans="1:18" ht="101.25" customHeight="1">
      <c r="A35" s="1">
        <v>14</v>
      </c>
      <c r="B35" s="1">
        <v>115</v>
      </c>
      <c r="C35" s="16" t="s">
        <v>62</v>
      </c>
      <c r="D35" s="22">
        <v>876</v>
      </c>
      <c r="E35" s="22" t="s">
        <v>41</v>
      </c>
      <c r="F35" s="36">
        <v>1</v>
      </c>
      <c r="G35" s="13"/>
      <c r="H35" s="13"/>
      <c r="I35" s="20">
        <v>510680</v>
      </c>
      <c r="J35" s="17" t="s">
        <v>43</v>
      </c>
      <c r="K35" s="17" t="s">
        <v>70</v>
      </c>
      <c r="L35" s="1" t="s">
        <v>53</v>
      </c>
      <c r="M35" s="25" t="s">
        <v>37</v>
      </c>
      <c r="N35" s="1" t="s">
        <v>22</v>
      </c>
      <c r="O35" s="14" t="s">
        <v>87</v>
      </c>
      <c r="P35" s="38" t="s">
        <v>100</v>
      </c>
      <c r="Q35" s="3"/>
      <c r="R35" s="3"/>
    </row>
    <row r="36" spans="1:18" ht="25.5" customHeight="1">
      <c r="A36" s="49" t="s">
        <v>111</v>
      </c>
      <c r="B36" s="49"/>
      <c r="C36" s="49"/>
      <c r="D36" s="49"/>
      <c r="E36" s="49"/>
      <c r="F36" s="49"/>
      <c r="G36" s="1"/>
      <c r="H36" s="1"/>
      <c r="I36" s="5">
        <f>I35</f>
        <v>510680</v>
      </c>
      <c r="J36" s="51"/>
      <c r="K36" s="52"/>
      <c r="L36" s="52"/>
      <c r="M36" s="52"/>
      <c r="N36" s="52"/>
      <c r="O36" s="52"/>
      <c r="P36" s="38"/>
      <c r="Q36" s="3"/>
      <c r="R36" s="3"/>
    </row>
    <row r="37" spans="1:18" ht="24.75" customHeight="1">
      <c r="A37" s="48" t="s">
        <v>96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8"/>
      <c r="Q37" s="3"/>
      <c r="R37" s="3"/>
    </row>
    <row r="38" spans="1:18" s="33" customFormat="1" ht="75">
      <c r="A38" s="1">
        <v>15</v>
      </c>
      <c r="B38" s="1">
        <v>116</v>
      </c>
      <c r="C38" s="30" t="s">
        <v>88</v>
      </c>
      <c r="D38" s="31">
        <v>839</v>
      </c>
      <c r="E38" s="32" t="s">
        <v>46</v>
      </c>
      <c r="F38" s="31">
        <v>1</v>
      </c>
      <c r="G38" s="1"/>
      <c r="H38" s="1"/>
      <c r="I38" s="24">
        <v>420000</v>
      </c>
      <c r="J38" s="38" t="s">
        <v>43</v>
      </c>
      <c r="K38" s="1" t="s">
        <v>60</v>
      </c>
      <c r="L38" s="1" t="s">
        <v>45</v>
      </c>
      <c r="M38" s="1" t="s">
        <v>22</v>
      </c>
      <c r="N38" s="1" t="s">
        <v>22</v>
      </c>
      <c r="O38" s="14" t="s">
        <v>118</v>
      </c>
      <c r="P38" s="1" t="s">
        <v>100</v>
      </c>
      <c r="Q38" s="7"/>
      <c r="R38" s="7"/>
    </row>
    <row r="39" spans="1:18" ht="60.75" customHeight="1">
      <c r="A39" s="1">
        <v>16</v>
      </c>
      <c r="B39" s="1">
        <v>117</v>
      </c>
      <c r="C39" s="1" t="s">
        <v>71</v>
      </c>
      <c r="D39" s="31">
        <v>839</v>
      </c>
      <c r="E39" s="32" t="s">
        <v>46</v>
      </c>
      <c r="F39" s="31">
        <v>1</v>
      </c>
      <c r="G39" s="1"/>
      <c r="H39" s="1"/>
      <c r="I39" s="34">
        <v>315000</v>
      </c>
      <c r="J39" s="1" t="s">
        <v>43</v>
      </c>
      <c r="K39" s="1" t="s">
        <v>60</v>
      </c>
      <c r="L39" s="1" t="s">
        <v>45</v>
      </c>
      <c r="M39" s="1" t="s">
        <v>51</v>
      </c>
      <c r="N39" s="1" t="s">
        <v>22</v>
      </c>
      <c r="O39" s="14" t="s">
        <v>118</v>
      </c>
      <c r="P39" s="38" t="s">
        <v>100</v>
      </c>
      <c r="Q39" s="3"/>
      <c r="R39" s="3"/>
    </row>
    <row r="40" spans="1:18" ht="24.75" customHeight="1">
      <c r="A40" s="49" t="s">
        <v>72</v>
      </c>
      <c r="B40" s="49"/>
      <c r="C40" s="49"/>
      <c r="D40" s="49"/>
      <c r="E40" s="49"/>
      <c r="F40" s="49"/>
      <c r="G40" s="1"/>
      <c r="H40" s="1"/>
      <c r="I40" s="5">
        <f>SUM(I38:I39)</f>
        <v>735000</v>
      </c>
      <c r="J40" s="50"/>
      <c r="K40" s="50"/>
      <c r="L40" s="50"/>
      <c r="M40" s="50"/>
      <c r="N40" s="50"/>
      <c r="O40" s="1"/>
      <c r="P40" s="38"/>
      <c r="Q40" s="3"/>
      <c r="R40" s="3"/>
    </row>
    <row r="41" spans="1:18" ht="25.5" customHeight="1">
      <c r="A41" s="48" t="s">
        <v>57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38"/>
      <c r="Q41" s="3"/>
      <c r="R41" s="3"/>
    </row>
    <row r="42" spans="1:18" ht="56.25">
      <c r="A42" s="1">
        <v>17</v>
      </c>
      <c r="B42" s="1">
        <v>118</v>
      </c>
      <c r="C42" s="38" t="s">
        <v>58</v>
      </c>
      <c r="D42" s="17">
        <v>876</v>
      </c>
      <c r="E42" s="18" t="s">
        <v>52</v>
      </c>
      <c r="F42" s="19">
        <v>1</v>
      </c>
      <c r="G42" s="1"/>
      <c r="H42" s="1"/>
      <c r="I42" s="20">
        <v>454480</v>
      </c>
      <c r="J42" s="37" t="s">
        <v>43</v>
      </c>
      <c r="K42" s="1" t="s">
        <v>60</v>
      </c>
      <c r="L42" s="1" t="s">
        <v>45</v>
      </c>
      <c r="M42" s="1" t="s">
        <v>22</v>
      </c>
      <c r="N42" s="1" t="s">
        <v>22</v>
      </c>
      <c r="O42" s="14" t="s">
        <v>118</v>
      </c>
      <c r="P42" s="38" t="s">
        <v>100</v>
      </c>
      <c r="Q42" s="3"/>
      <c r="R42" s="3"/>
    </row>
    <row r="43" spans="1:18" ht="56.25">
      <c r="A43" s="1">
        <v>18</v>
      </c>
      <c r="B43" s="1">
        <v>119</v>
      </c>
      <c r="C43" s="16" t="s">
        <v>59</v>
      </c>
      <c r="D43" s="17">
        <v>876</v>
      </c>
      <c r="E43" s="18" t="s">
        <v>52</v>
      </c>
      <c r="F43" s="19">
        <v>1</v>
      </c>
      <c r="G43" s="1"/>
      <c r="H43" s="1"/>
      <c r="I43" s="20">
        <v>370569</v>
      </c>
      <c r="J43" s="37" t="s">
        <v>43</v>
      </c>
      <c r="K43" s="1" t="s">
        <v>60</v>
      </c>
      <c r="L43" s="1" t="s">
        <v>20</v>
      </c>
      <c r="M43" s="1" t="s">
        <v>37</v>
      </c>
      <c r="N43" s="1" t="s">
        <v>22</v>
      </c>
      <c r="O43" s="14" t="s">
        <v>118</v>
      </c>
      <c r="P43" s="38" t="s">
        <v>100</v>
      </c>
      <c r="Q43" s="3"/>
      <c r="R43" s="3"/>
    </row>
    <row r="44" spans="1:18" ht="25.5" customHeight="1">
      <c r="A44" s="49" t="s">
        <v>73</v>
      </c>
      <c r="B44" s="49"/>
      <c r="C44" s="49"/>
      <c r="D44" s="49"/>
      <c r="E44" s="49"/>
      <c r="F44" s="49"/>
      <c r="G44" s="1"/>
      <c r="H44" s="1"/>
      <c r="I44" s="5">
        <f>SUM(I42:I43)</f>
        <v>825049</v>
      </c>
      <c r="J44" s="51"/>
      <c r="K44" s="52"/>
      <c r="L44" s="52"/>
      <c r="M44" s="52"/>
      <c r="N44" s="52"/>
      <c r="O44" s="52"/>
      <c r="P44" s="38"/>
      <c r="Q44" s="3"/>
      <c r="R44" s="3"/>
    </row>
    <row r="45" spans="1:18" ht="25.5" customHeight="1">
      <c r="A45" s="48" t="s">
        <v>75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8"/>
      <c r="Q45" s="3"/>
      <c r="R45" s="3"/>
    </row>
    <row r="46" spans="1:18" ht="78.75" customHeight="1">
      <c r="A46" s="1">
        <v>19</v>
      </c>
      <c r="B46" s="1">
        <v>121</v>
      </c>
      <c r="C46" s="1" t="s">
        <v>121</v>
      </c>
      <c r="D46" s="17">
        <v>792</v>
      </c>
      <c r="E46" s="18" t="s">
        <v>74</v>
      </c>
      <c r="F46" s="19">
        <v>246</v>
      </c>
      <c r="G46" s="1"/>
      <c r="H46" s="1"/>
      <c r="I46" s="34">
        <v>2547663.83</v>
      </c>
      <c r="J46" s="37" t="s">
        <v>43</v>
      </c>
      <c r="K46" s="1" t="s">
        <v>60</v>
      </c>
      <c r="L46" s="1" t="s">
        <v>20</v>
      </c>
      <c r="M46" s="1" t="s">
        <v>37</v>
      </c>
      <c r="N46" s="1" t="s">
        <v>22</v>
      </c>
      <c r="O46" s="14" t="s">
        <v>99</v>
      </c>
      <c r="P46" s="38" t="s">
        <v>101</v>
      </c>
      <c r="Q46" s="3"/>
      <c r="R46" s="3"/>
    </row>
    <row r="47" spans="1:18" ht="25.5" customHeight="1">
      <c r="A47" s="49" t="s">
        <v>76</v>
      </c>
      <c r="B47" s="49"/>
      <c r="C47" s="49"/>
      <c r="D47" s="49"/>
      <c r="E47" s="49"/>
      <c r="F47" s="49"/>
      <c r="G47" s="1"/>
      <c r="H47" s="1"/>
      <c r="I47" s="5">
        <f>I46</f>
        <v>2547663.83</v>
      </c>
      <c r="J47" s="51"/>
      <c r="K47" s="51"/>
      <c r="L47" s="51"/>
      <c r="M47" s="51"/>
      <c r="N47" s="51"/>
      <c r="O47" s="38"/>
      <c r="P47" s="38"/>
      <c r="Q47" s="3"/>
      <c r="R47" s="3"/>
    </row>
    <row r="48" spans="1:18" ht="24.75" customHeight="1">
      <c r="A48" s="48" t="s">
        <v>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38"/>
      <c r="Q48" s="3"/>
      <c r="R48" s="3"/>
    </row>
    <row r="49" spans="1:18" ht="66" customHeight="1">
      <c r="A49" s="1">
        <v>20</v>
      </c>
      <c r="B49" s="1">
        <v>122</v>
      </c>
      <c r="C49" s="22" t="s">
        <v>61</v>
      </c>
      <c r="D49" s="22">
        <v>796</v>
      </c>
      <c r="E49" s="22" t="s">
        <v>40</v>
      </c>
      <c r="F49" s="23">
        <v>2</v>
      </c>
      <c r="G49" s="13"/>
      <c r="H49" s="13"/>
      <c r="I49" s="27">
        <v>12449280</v>
      </c>
      <c r="J49" s="17" t="s">
        <v>43</v>
      </c>
      <c r="K49" s="17" t="s">
        <v>47</v>
      </c>
      <c r="L49" s="1" t="s">
        <v>20</v>
      </c>
      <c r="M49" s="17" t="s">
        <v>37</v>
      </c>
      <c r="N49" s="22" t="s">
        <v>22</v>
      </c>
      <c r="O49" s="14" t="s">
        <v>81</v>
      </c>
      <c r="P49" s="38" t="s">
        <v>100</v>
      </c>
      <c r="Q49" s="3"/>
      <c r="R49" s="3"/>
    </row>
    <row r="50" spans="1:18" ht="63.75" customHeight="1">
      <c r="A50" s="1">
        <v>21</v>
      </c>
      <c r="B50" s="1">
        <v>123</v>
      </c>
      <c r="C50" s="22" t="s">
        <v>98</v>
      </c>
      <c r="D50" s="22">
        <v>796</v>
      </c>
      <c r="E50" s="22" t="s">
        <v>40</v>
      </c>
      <c r="F50" s="23">
        <v>1</v>
      </c>
      <c r="G50" s="13"/>
      <c r="H50" s="13"/>
      <c r="I50" s="28">
        <v>5557725.96</v>
      </c>
      <c r="J50" s="17" t="s">
        <v>43</v>
      </c>
      <c r="K50" s="17" t="s">
        <v>47</v>
      </c>
      <c r="L50" s="25" t="s">
        <v>20</v>
      </c>
      <c r="M50" s="25" t="s">
        <v>37</v>
      </c>
      <c r="N50" s="35" t="s">
        <v>22</v>
      </c>
      <c r="O50" s="14" t="s">
        <v>82</v>
      </c>
      <c r="P50" s="38" t="s">
        <v>100</v>
      </c>
      <c r="Q50" s="3"/>
      <c r="R50" s="3"/>
    </row>
    <row r="51" spans="1:18" ht="79.5" customHeight="1">
      <c r="A51" s="1">
        <v>22</v>
      </c>
      <c r="B51" s="1">
        <v>125</v>
      </c>
      <c r="C51" s="16" t="s">
        <v>63</v>
      </c>
      <c r="D51" s="22">
        <v>876</v>
      </c>
      <c r="E51" s="22" t="s">
        <v>41</v>
      </c>
      <c r="F51" s="36">
        <v>1</v>
      </c>
      <c r="G51" s="13"/>
      <c r="H51" s="13"/>
      <c r="I51" s="20">
        <v>2434453.74</v>
      </c>
      <c r="J51" s="17" t="s">
        <v>43</v>
      </c>
      <c r="K51" s="17" t="s">
        <v>60</v>
      </c>
      <c r="L51" s="1" t="s">
        <v>20</v>
      </c>
      <c r="M51" s="25" t="s">
        <v>37</v>
      </c>
      <c r="N51" s="1" t="s">
        <v>22</v>
      </c>
      <c r="O51" s="14" t="s">
        <v>83</v>
      </c>
      <c r="P51" s="38" t="s">
        <v>104</v>
      </c>
      <c r="Q51" s="3"/>
      <c r="R51" s="3"/>
    </row>
    <row r="52" spans="1:18" ht="60.75" customHeight="1">
      <c r="A52" s="1">
        <v>23</v>
      </c>
      <c r="B52" s="1">
        <v>126</v>
      </c>
      <c r="C52" s="16" t="s">
        <v>64</v>
      </c>
      <c r="D52" s="22">
        <v>876</v>
      </c>
      <c r="E52" s="22" t="s">
        <v>41</v>
      </c>
      <c r="F52" s="36">
        <v>1</v>
      </c>
      <c r="G52" s="13"/>
      <c r="H52" s="13"/>
      <c r="I52" s="20">
        <v>1221374.62</v>
      </c>
      <c r="J52" s="17" t="s">
        <v>43</v>
      </c>
      <c r="K52" s="17" t="s">
        <v>60</v>
      </c>
      <c r="L52" s="1" t="s">
        <v>20</v>
      </c>
      <c r="M52" s="25" t="s">
        <v>37</v>
      </c>
      <c r="N52" s="1" t="s">
        <v>22</v>
      </c>
      <c r="O52" s="14" t="s">
        <v>83</v>
      </c>
      <c r="P52" s="38" t="s">
        <v>104</v>
      </c>
      <c r="Q52" s="3"/>
      <c r="R52" s="3"/>
    </row>
    <row r="53" spans="1:18" ht="64.5" customHeight="1">
      <c r="A53" s="1">
        <v>24</v>
      </c>
      <c r="B53" s="1">
        <v>127</v>
      </c>
      <c r="C53" s="16" t="s">
        <v>65</v>
      </c>
      <c r="D53" s="22">
        <v>876</v>
      </c>
      <c r="E53" s="22" t="s">
        <v>41</v>
      </c>
      <c r="F53" s="36">
        <v>1</v>
      </c>
      <c r="G53" s="13"/>
      <c r="H53" s="13"/>
      <c r="I53" s="28">
        <v>1077127.46</v>
      </c>
      <c r="J53" s="17" t="s">
        <v>43</v>
      </c>
      <c r="K53" s="17" t="s">
        <v>60</v>
      </c>
      <c r="L53" s="1" t="s">
        <v>20</v>
      </c>
      <c r="M53" s="25" t="s">
        <v>37</v>
      </c>
      <c r="N53" s="1" t="s">
        <v>22</v>
      </c>
      <c r="O53" s="14" t="s">
        <v>84</v>
      </c>
      <c r="P53" s="38" t="s">
        <v>104</v>
      </c>
      <c r="Q53" s="3"/>
      <c r="R53" s="3"/>
    </row>
    <row r="54" spans="1:18" ht="84.75" customHeight="1">
      <c r="A54" s="1">
        <v>25</v>
      </c>
      <c r="B54" s="1">
        <v>128</v>
      </c>
      <c r="C54" s="16" t="s">
        <v>66</v>
      </c>
      <c r="D54" s="22">
        <v>876</v>
      </c>
      <c r="E54" s="22" t="s">
        <v>41</v>
      </c>
      <c r="F54" s="36">
        <v>1</v>
      </c>
      <c r="G54" s="13"/>
      <c r="H54" s="13"/>
      <c r="I54" s="20">
        <v>910019.24</v>
      </c>
      <c r="J54" s="17" t="s">
        <v>43</v>
      </c>
      <c r="K54" s="17" t="s">
        <v>60</v>
      </c>
      <c r="L54" s="1" t="s">
        <v>20</v>
      </c>
      <c r="M54" s="25" t="s">
        <v>37</v>
      </c>
      <c r="N54" s="1" t="s">
        <v>22</v>
      </c>
      <c r="O54" s="14" t="s">
        <v>83</v>
      </c>
      <c r="P54" s="38" t="s">
        <v>104</v>
      </c>
      <c r="Q54" s="3"/>
      <c r="R54" s="3"/>
    </row>
    <row r="55" spans="1:18" ht="84" customHeight="1">
      <c r="A55" s="1">
        <v>26</v>
      </c>
      <c r="B55" s="1">
        <v>129</v>
      </c>
      <c r="C55" s="16" t="s">
        <v>67</v>
      </c>
      <c r="D55" s="22">
        <v>876</v>
      </c>
      <c r="E55" s="22" t="s">
        <v>41</v>
      </c>
      <c r="F55" s="36">
        <v>1</v>
      </c>
      <c r="G55" s="13"/>
      <c r="H55" s="13"/>
      <c r="I55" s="20">
        <v>5101122.1</v>
      </c>
      <c r="J55" s="17" t="s">
        <v>43</v>
      </c>
      <c r="K55" s="17" t="s">
        <v>60</v>
      </c>
      <c r="L55" s="1" t="s">
        <v>20</v>
      </c>
      <c r="M55" s="25" t="s">
        <v>37</v>
      </c>
      <c r="N55" s="1" t="s">
        <v>22</v>
      </c>
      <c r="O55" s="14" t="s">
        <v>83</v>
      </c>
      <c r="P55" s="38" t="s">
        <v>104</v>
      </c>
      <c r="Q55" s="3"/>
      <c r="R55" s="3"/>
    </row>
    <row r="56" spans="1:18" ht="120" customHeight="1">
      <c r="A56" s="1">
        <v>27</v>
      </c>
      <c r="B56" s="1">
        <v>130</v>
      </c>
      <c r="C56" s="16" t="s">
        <v>68</v>
      </c>
      <c r="D56" s="36">
        <v>796</v>
      </c>
      <c r="E56" s="22" t="s">
        <v>40</v>
      </c>
      <c r="F56" s="1">
        <v>1</v>
      </c>
      <c r="G56" s="13"/>
      <c r="H56" s="13"/>
      <c r="I56" s="20">
        <v>950466.67</v>
      </c>
      <c r="J56" s="17" t="s">
        <v>43</v>
      </c>
      <c r="K56" s="17" t="s">
        <v>47</v>
      </c>
      <c r="L56" s="1" t="s">
        <v>20</v>
      </c>
      <c r="M56" s="25" t="s">
        <v>37</v>
      </c>
      <c r="N56" s="1" t="s">
        <v>22</v>
      </c>
      <c r="O56" s="14" t="s">
        <v>85</v>
      </c>
      <c r="P56" s="38" t="s">
        <v>100</v>
      </c>
      <c r="Q56" s="3"/>
      <c r="R56" s="3"/>
    </row>
    <row r="57" spans="1:18" ht="81" customHeight="1">
      <c r="A57" s="1">
        <v>28</v>
      </c>
      <c r="B57" s="1">
        <v>131</v>
      </c>
      <c r="C57" s="16" t="s">
        <v>69</v>
      </c>
      <c r="D57" s="17">
        <v>876</v>
      </c>
      <c r="E57" s="17" t="s">
        <v>41</v>
      </c>
      <c r="F57" s="16">
        <v>1</v>
      </c>
      <c r="G57" s="13"/>
      <c r="H57" s="13"/>
      <c r="I57" s="20">
        <v>504948.1</v>
      </c>
      <c r="J57" s="17" t="s">
        <v>43</v>
      </c>
      <c r="K57" s="17" t="s">
        <v>47</v>
      </c>
      <c r="L57" s="1" t="s">
        <v>20</v>
      </c>
      <c r="M57" s="25" t="s">
        <v>37</v>
      </c>
      <c r="N57" s="1" t="s">
        <v>22</v>
      </c>
      <c r="O57" s="14" t="s">
        <v>91</v>
      </c>
      <c r="P57" s="38" t="s">
        <v>100</v>
      </c>
      <c r="Q57" s="42"/>
      <c r="R57" s="3"/>
    </row>
    <row r="58" spans="1:18" ht="81" customHeight="1">
      <c r="A58" s="1">
        <v>29</v>
      </c>
      <c r="B58" s="1">
        <v>132</v>
      </c>
      <c r="C58" s="16" t="s">
        <v>125</v>
      </c>
      <c r="D58" s="22">
        <v>876</v>
      </c>
      <c r="E58" s="22" t="s">
        <v>41</v>
      </c>
      <c r="F58" s="36">
        <v>1</v>
      </c>
      <c r="G58" s="13"/>
      <c r="H58" s="13"/>
      <c r="I58" s="20">
        <v>435287.82</v>
      </c>
      <c r="J58" s="17" t="s">
        <v>43</v>
      </c>
      <c r="K58" s="17" t="s">
        <v>70</v>
      </c>
      <c r="L58" s="1" t="s">
        <v>20</v>
      </c>
      <c r="M58" s="25" t="s">
        <v>37</v>
      </c>
      <c r="N58" s="1" t="s">
        <v>22</v>
      </c>
      <c r="O58" s="14" t="s">
        <v>86</v>
      </c>
      <c r="P58" s="38" t="s">
        <v>104</v>
      </c>
      <c r="Q58" s="3"/>
      <c r="R58" s="3"/>
    </row>
    <row r="59" spans="1:18" ht="64.5" customHeight="1">
      <c r="A59" s="1">
        <v>30</v>
      </c>
      <c r="B59" s="1">
        <v>133</v>
      </c>
      <c r="C59" s="16" t="s">
        <v>105</v>
      </c>
      <c r="D59" s="17">
        <v>876</v>
      </c>
      <c r="E59" s="17" t="s">
        <v>41</v>
      </c>
      <c r="F59" s="16">
        <v>1</v>
      </c>
      <c r="G59" s="13"/>
      <c r="H59" s="13"/>
      <c r="I59" s="20">
        <v>2414937.46</v>
      </c>
      <c r="J59" s="17" t="s">
        <v>43</v>
      </c>
      <c r="K59" s="17" t="s">
        <v>47</v>
      </c>
      <c r="L59" s="1" t="s">
        <v>20</v>
      </c>
      <c r="M59" s="25" t="s">
        <v>37</v>
      </c>
      <c r="N59" s="21" t="s">
        <v>37</v>
      </c>
      <c r="O59" s="46" t="s">
        <v>119</v>
      </c>
      <c r="P59" s="38" t="s">
        <v>100</v>
      </c>
      <c r="Q59" s="42"/>
      <c r="R59" s="3"/>
    </row>
    <row r="60" spans="1:18" s="33" customFormat="1" ht="24.75" customHeight="1">
      <c r="A60" s="49" t="s">
        <v>38</v>
      </c>
      <c r="B60" s="56"/>
      <c r="C60" s="56"/>
      <c r="D60" s="56"/>
      <c r="E60" s="56"/>
      <c r="F60" s="56"/>
      <c r="G60" s="56"/>
      <c r="H60" s="56"/>
      <c r="I60" s="6">
        <f>SUM(I49:I59)</f>
        <v>33056743.17000001</v>
      </c>
      <c r="J60" s="51"/>
      <c r="K60" s="52"/>
      <c r="L60" s="52"/>
      <c r="M60" s="52"/>
      <c r="N60" s="52"/>
      <c r="O60" s="52"/>
      <c r="P60" s="7"/>
      <c r="Q60" s="7"/>
      <c r="R60" s="7"/>
    </row>
    <row r="61" spans="1:18" ht="25.5" customHeight="1">
      <c r="A61" s="49" t="s">
        <v>23</v>
      </c>
      <c r="B61" s="49"/>
      <c r="C61" s="49"/>
      <c r="D61" s="49"/>
      <c r="E61" s="49"/>
      <c r="F61" s="49"/>
      <c r="G61" s="49"/>
      <c r="H61" s="49"/>
      <c r="I61" s="4">
        <f>I24+I27+I33+I36+I40+I44+I47+I60</f>
        <v>57075092.940000005</v>
      </c>
      <c r="J61" s="52"/>
      <c r="K61" s="52"/>
      <c r="L61" s="52"/>
      <c r="M61" s="52"/>
      <c r="N61" s="52"/>
      <c r="O61" s="52"/>
      <c r="P61" s="3"/>
      <c r="Q61" s="3"/>
      <c r="R61" s="3"/>
    </row>
    <row r="62" spans="1:15" s="3" customFormat="1" ht="18.75">
      <c r="A62" s="43"/>
      <c r="B62" s="43"/>
      <c r="C62" s="43"/>
      <c r="D62" s="43"/>
      <c r="E62" s="43"/>
      <c r="F62" s="43"/>
      <c r="G62" s="43"/>
      <c r="H62" s="43"/>
      <c r="I62" s="8"/>
      <c r="J62" s="9"/>
      <c r="O62" s="44"/>
    </row>
    <row r="63" ht="37.5" hidden="1">
      <c r="C63" s="2" t="s">
        <v>35</v>
      </c>
    </row>
    <row r="64" ht="18.75" hidden="1">
      <c r="I64" s="2" t="s">
        <v>17</v>
      </c>
    </row>
    <row r="65" spans="6:15" ht="18.75" hidden="1">
      <c r="F65" s="58" t="s">
        <v>24</v>
      </c>
      <c r="G65" s="59"/>
      <c r="H65" s="59"/>
      <c r="I65" s="59"/>
      <c r="J65" s="60"/>
      <c r="N65" s="45"/>
      <c r="O65" s="2"/>
    </row>
    <row r="66" spans="6:15" ht="75" hidden="1">
      <c r="F66" s="52" t="s">
        <v>25</v>
      </c>
      <c r="G66" s="52"/>
      <c r="H66" s="10" t="s">
        <v>26</v>
      </c>
      <c r="I66" s="10" t="s">
        <v>26</v>
      </c>
      <c r="J66" s="10">
        <v>341404517.96</v>
      </c>
      <c r="K66" s="11"/>
      <c r="L66" s="11"/>
      <c r="M66" s="11"/>
      <c r="N66" s="11"/>
      <c r="O66" s="2"/>
    </row>
    <row r="67" spans="6:15" ht="56.25" customHeight="1" hidden="1">
      <c r="F67" s="52" t="s">
        <v>27</v>
      </c>
      <c r="G67" s="52">
        <v>2</v>
      </c>
      <c r="H67" s="10" t="s">
        <v>28</v>
      </c>
      <c r="I67" s="10" t="s">
        <v>28</v>
      </c>
      <c r="J67" s="10">
        <v>0</v>
      </c>
      <c r="K67" s="11"/>
      <c r="L67" s="11"/>
      <c r="M67" s="11"/>
      <c r="N67" s="11"/>
      <c r="O67" s="2"/>
    </row>
    <row r="68" spans="6:15" ht="37.5" hidden="1">
      <c r="F68" s="52" t="s">
        <v>29</v>
      </c>
      <c r="G68" s="52">
        <v>3</v>
      </c>
      <c r="H68" s="41" t="s">
        <v>30</v>
      </c>
      <c r="I68" s="41" t="s">
        <v>30</v>
      </c>
      <c r="J68" s="10">
        <f>J66-J67</f>
        <v>341404517.96</v>
      </c>
      <c r="K68" s="11"/>
      <c r="L68" s="11"/>
      <c r="M68" s="11"/>
      <c r="N68" s="11"/>
      <c r="O68" s="2"/>
    </row>
    <row r="69" spans="6:15" ht="56.25" hidden="1">
      <c r="F69" s="52" t="s">
        <v>27</v>
      </c>
      <c r="G69" s="52">
        <v>4</v>
      </c>
      <c r="H69" s="10" t="s">
        <v>32</v>
      </c>
      <c r="I69" s="10" t="s">
        <v>32</v>
      </c>
      <c r="J69" s="10">
        <f>I61</f>
        <v>57075092.940000005</v>
      </c>
      <c r="K69" s="11"/>
      <c r="L69" s="11"/>
      <c r="M69" s="11"/>
      <c r="N69" s="11"/>
      <c r="O69" s="11"/>
    </row>
    <row r="70" spans="6:15" ht="75" hidden="1">
      <c r="F70" s="52" t="s">
        <v>29</v>
      </c>
      <c r="G70" s="52"/>
      <c r="H70" s="10" t="s">
        <v>33</v>
      </c>
      <c r="I70" s="10" t="s">
        <v>113</v>
      </c>
      <c r="J70" s="10">
        <v>741933.02</v>
      </c>
      <c r="K70" s="11"/>
      <c r="L70" s="11"/>
      <c r="M70" s="11"/>
      <c r="N70" s="11"/>
      <c r="O70" s="11"/>
    </row>
    <row r="71" spans="6:15" ht="96.75" customHeight="1" hidden="1">
      <c r="F71" s="52" t="s">
        <v>31</v>
      </c>
      <c r="G71" s="52">
        <v>6</v>
      </c>
      <c r="H71" s="10" t="s">
        <v>34</v>
      </c>
      <c r="I71" s="10" t="s">
        <v>114</v>
      </c>
      <c r="J71" s="4">
        <f>J68+J69+J70</f>
        <v>399221543.91999996</v>
      </c>
      <c r="K71" s="11"/>
      <c r="L71" s="11"/>
      <c r="M71" s="11"/>
      <c r="N71" s="11"/>
      <c r="O71" s="11"/>
    </row>
    <row r="72" ht="18.75">
      <c r="C72" s="40"/>
    </row>
    <row r="73" ht="18.75">
      <c r="C73" s="40"/>
    </row>
    <row r="74" ht="18.75">
      <c r="C74" s="40"/>
    </row>
    <row r="75" ht="18.75">
      <c r="C75" s="40"/>
    </row>
    <row r="76" ht="27.75" customHeight="1">
      <c r="C76" s="40"/>
    </row>
    <row r="77" ht="18.75">
      <c r="C77" s="40"/>
    </row>
    <row r="80" ht="27.75" customHeight="1"/>
    <row r="83" ht="18.75">
      <c r="C83" s="40"/>
    </row>
  </sheetData>
  <sheetProtection/>
  <mergeCells count="58">
    <mergeCell ref="J16:O16"/>
    <mergeCell ref="J27:O27"/>
    <mergeCell ref="J33:O33"/>
    <mergeCell ref="J36:O36"/>
    <mergeCell ref="A17:O17"/>
    <mergeCell ref="A33:F33"/>
    <mergeCell ref="A25:O25"/>
    <mergeCell ref="A27:F27"/>
    <mergeCell ref="A8:O8"/>
    <mergeCell ref="A15:F15"/>
    <mergeCell ref="F71:G71"/>
    <mergeCell ref="F66:G66"/>
    <mergeCell ref="F69:G69"/>
    <mergeCell ref="F67:G67"/>
    <mergeCell ref="F70:G70"/>
    <mergeCell ref="A61:H61"/>
    <mergeCell ref="F65:J65"/>
    <mergeCell ref="J61:O61"/>
    <mergeCell ref="F68:G68"/>
    <mergeCell ref="D5:E5"/>
    <mergeCell ref="F5:F6"/>
    <mergeCell ref="G5:H5"/>
    <mergeCell ref="A60:H60"/>
    <mergeCell ref="J60:O60"/>
    <mergeCell ref="A48:O48"/>
    <mergeCell ref="M4:M5"/>
    <mergeCell ref="A47:F47"/>
    <mergeCell ref="J47:N47"/>
    <mergeCell ref="L4:L6"/>
    <mergeCell ref="C4:K4"/>
    <mergeCell ref="I5:I6"/>
    <mergeCell ref="A1:O3"/>
    <mergeCell ref="O4:O6"/>
    <mergeCell ref="N4:N5"/>
    <mergeCell ref="C5:C6"/>
    <mergeCell ref="B4:B6"/>
    <mergeCell ref="A4:A6"/>
    <mergeCell ref="J5:K5"/>
    <mergeCell ref="A45:O45"/>
    <mergeCell ref="A41:O41"/>
    <mergeCell ref="A37:O37"/>
    <mergeCell ref="A34:O34"/>
    <mergeCell ref="P4:P6"/>
    <mergeCell ref="A28:O28"/>
    <mergeCell ref="A44:F44"/>
    <mergeCell ref="J44:O44"/>
    <mergeCell ref="A18:O18"/>
    <mergeCell ref="A24:F24"/>
    <mergeCell ref="A13:O13"/>
    <mergeCell ref="A9:O9"/>
    <mergeCell ref="A12:F12"/>
    <mergeCell ref="A16:F16"/>
    <mergeCell ref="A40:F40"/>
    <mergeCell ref="J40:N40"/>
    <mergeCell ref="J24:O24"/>
    <mergeCell ref="A36:F36"/>
    <mergeCell ref="J12:O12"/>
    <mergeCell ref="J15:O15"/>
  </mergeCells>
  <printOptions horizontalCentered="1"/>
  <pageMargins left="0.31496062992125984" right="0.31496062992125984" top="0.35433070866141736" bottom="0.35433070866141736" header="0" footer="0"/>
  <pageSetup fitToHeight="9999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2022-11-17T03:33:40Z</dcterms:modified>
  <cp:category/>
  <cp:version/>
  <cp:contentType/>
  <cp:contentStatus/>
</cp:coreProperties>
</file>