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725" windowWidth="14805" windowHeight="6390" activeTab="3"/>
  </bookViews>
  <sheets>
    <sheet name="1 квартал 2019" sheetId="1" r:id="rId1"/>
    <sheet name="2 квартал 2019" sheetId="2" r:id="rId2"/>
    <sheet name="3 квартал 2019" sheetId="3" r:id="rId3"/>
    <sheet name="4 квартал 2019" sheetId="4" r:id="rId4"/>
  </sheets>
  <definedNames>
    <definedName name="_xlnm._FilterDatabase" localSheetId="0" hidden="1">'1 квартал 2019'!$A$18:$U$63</definedName>
    <definedName name="_xlnm._FilterDatabase" localSheetId="1" hidden="1">'2 квартал 2019'!$A$17:$U$58</definedName>
    <definedName name="_xlnm._FilterDatabase" localSheetId="2" hidden="1">'3 квартал 2019'!$A$17:$U$27</definedName>
    <definedName name="_xlnm._FilterDatabase" localSheetId="3" hidden="1">'4 квартал 2019'!$A$17:$U$59</definedName>
  </definedNames>
  <calcPr calcId="144525" refMode="R1C1"/>
</workbook>
</file>

<file path=xl/calcChain.xml><?xml version="1.0" encoding="utf-8"?>
<calcChain xmlns="http://schemas.openxmlformats.org/spreadsheetml/2006/main">
  <c r="Q79" i="4" l="1"/>
  <c r="K79" i="4"/>
  <c r="K50" i="4"/>
  <c r="K29" i="4" l="1"/>
  <c r="Q27" i="3"/>
  <c r="K27" i="3"/>
  <c r="K47" i="4" l="1"/>
  <c r="S55" i="4" l="1"/>
  <c r="S56" i="4" s="1"/>
  <c r="Q55" i="4" l="1"/>
  <c r="Q37" i="4"/>
  <c r="K55" i="4" l="1"/>
  <c r="K23" i="4"/>
  <c r="Q23" i="4"/>
  <c r="K33" i="4" l="1"/>
  <c r="K37" i="4" l="1"/>
  <c r="K40" i="3" l="1"/>
  <c r="Q23" i="3" l="1"/>
  <c r="K23" i="3"/>
  <c r="T56" i="4" l="1"/>
  <c r="T78" i="2"/>
  <c r="S78" i="2"/>
  <c r="S57" i="2"/>
  <c r="K48" i="2" l="1"/>
  <c r="K57" i="2" l="1"/>
  <c r="K51" i="2"/>
  <c r="K45" i="2"/>
  <c r="K42" i="2"/>
  <c r="K39" i="2"/>
  <c r="K36" i="2"/>
  <c r="K33" i="2"/>
  <c r="K30" i="2"/>
  <c r="K27" i="2"/>
  <c r="K20" i="2"/>
  <c r="K58" i="2" l="1"/>
  <c r="K20" i="3" l="1"/>
  <c r="Q26" i="3"/>
  <c r="K78" i="2" l="1"/>
  <c r="T58" i="2"/>
  <c r="T84" i="1" l="1"/>
  <c r="T80" i="4" s="1"/>
  <c r="S84" i="1"/>
  <c r="S80" i="4" s="1"/>
  <c r="T56" i="1"/>
  <c r="S56" i="1"/>
  <c r="T60" i="1"/>
  <c r="S60" i="1"/>
  <c r="S61" i="1" l="1"/>
  <c r="T61" i="1"/>
  <c r="T57" i="4" s="1"/>
  <c r="K60" i="1"/>
  <c r="K56" i="1"/>
  <c r="K40" i="4" l="1"/>
  <c r="K20" i="4"/>
  <c r="K52" i="1"/>
  <c r="K49" i="1"/>
  <c r="K46" i="1"/>
  <c r="K43" i="1"/>
  <c r="K40" i="1"/>
  <c r="K37" i="1"/>
  <c r="K34" i="1"/>
  <c r="K30" i="1"/>
  <c r="K25" i="1"/>
  <c r="K21" i="1"/>
  <c r="K84" i="1"/>
  <c r="K56" i="4" l="1"/>
  <c r="K61" i="1"/>
  <c r="K57" i="4" l="1"/>
  <c r="Q80" i="4"/>
  <c r="Q29" i="4"/>
  <c r="Q40" i="4"/>
  <c r="Q20" i="4"/>
  <c r="Q52" i="1"/>
  <c r="Q61" i="1" s="1"/>
  <c r="Q42" i="2"/>
  <c r="Q58" i="2" s="1"/>
  <c r="Q56" i="4" l="1"/>
  <c r="S58" i="2"/>
  <c r="S57" i="4" s="1"/>
  <c r="T55" i="2" l="1"/>
  <c r="K59" i="4" l="1"/>
  <c r="K80" i="4" l="1"/>
</calcChain>
</file>

<file path=xl/sharedStrings.xml><?xml version="1.0" encoding="utf-8"?>
<sst xmlns="http://schemas.openxmlformats.org/spreadsheetml/2006/main" count="1292" uniqueCount="328">
  <si>
    <t>Порядковый номер</t>
  </si>
  <si>
    <t>Код по ОКВЭД2</t>
  </si>
  <si>
    <t>Код по ОКПД2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</si>
  <si>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</si>
  <si>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</si>
  <si>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</si>
  <si>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Код по ОКЕИ</t>
  </si>
  <si>
    <t>наименование</t>
  </si>
  <si>
    <t>Сведения о количестве (объеме)</t>
  </si>
  <si>
    <t>Регион
поставки
товаров (выполнения работ,
оказания услуг)</t>
  </si>
  <si>
    <t>Код по ОКАТО</t>
  </si>
  <si>
    <t>Сведения
о начальной (максимальной)
цене договора
(цене лота), руб.</t>
  </si>
  <si>
    <t>График осуществления процедур закупки</t>
  </si>
  <si>
    <t>Планируемая дата или период размещения извещения
о закупке
(месяц, год)</t>
  </si>
  <si>
    <t>Срок исполнения договора
(месяц, год)</t>
  </si>
  <si>
    <t>Способ закупки</t>
  </si>
  <si>
    <t>Закупка
в электронной форме</t>
  </si>
  <si>
    <t>да/нет</t>
  </si>
  <si>
    <t>Закупка у СМП</t>
  </si>
  <si>
    <t>Исполнение долгосрочного договора, переходящая оплата на 2020 год и последующие года</t>
  </si>
  <si>
    <t>Порядковый номер в инвест программе</t>
  </si>
  <si>
    <t>Полная стоимость</t>
  </si>
  <si>
    <t>План на 2019 г.</t>
  </si>
  <si>
    <t>Пояснения</t>
  </si>
  <si>
    <t>Условия договора</t>
  </si>
  <si>
    <t>Наименование заказчика</t>
  </si>
  <si>
    <t>Акционерное общество "Югорская энергетическая компания децентрализованной зоны"</t>
  </si>
  <si>
    <t>Адрес местонахождения заказчика</t>
  </si>
  <si>
    <t>628011, ХМАО-Югра, г.Ханты-Мансийск, ул.Сосновый бор, 21</t>
  </si>
  <si>
    <t>Телефон заказчика</t>
  </si>
  <si>
    <t>8 (3467) 379-330</t>
  </si>
  <si>
    <t>Электроннная почта заказчика</t>
  </si>
  <si>
    <t>office@ugra-energo.ru</t>
  </si>
  <si>
    <t>ИНН</t>
  </si>
  <si>
    <t>КПП</t>
  </si>
  <si>
    <t>ОКАТО</t>
  </si>
  <si>
    <t>План закупки товаров (работ, услуг) 
на 1 квартал 2019 года</t>
  </si>
  <si>
    <t>План закупки товаров (работ, услуг) 
на 2 квартал 2019 года</t>
  </si>
  <si>
    <t>План закупки товаров (работ, услуг) 
на 3 квартал 2019 года</t>
  </si>
  <si>
    <t>План закупки товаров (работ, услуг) 
на 4 квартал 2019 года</t>
  </si>
  <si>
    <t>33.14</t>
  </si>
  <si>
    <t>33.14.11.000</t>
  </si>
  <si>
    <t>Выполнение работ по оперативно-технологическому  управлению, техническому обслуживанию, текущему ремонту, информационному обеспечению при передаче электрической энергии, выполнению работ по внеплановым, аварийно-восстановительным работам электросетевого комплекса децентрализованной зоны электроснабжения в Октябрьском районе</t>
  </si>
  <si>
    <t>Работы должны быть выполнены в соответствии с требованиями действующих правил (ПТЭ, ПУЭ, ПОТУЭ) и графиками ППР</t>
  </si>
  <si>
    <t>Усл. ед.</t>
  </si>
  <si>
    <t>Октябрьский район</t>
  </si>
  <si>
    <t>1 квартал 2019 г.</t>
  </si>
  <si>
    <t>4 квартал 2019 г.</t>
  </si>
  <si>
    <t>Закупка у единственного поставщика</t>
  </si>
  <si>
    <t>Нет</t>
  </si>
  <si>
    <t>2 квартал 2019 г.</t>
  </si>
  <si>
    <t>Запрос предложений</t>
  </si>
  <si>
    <t>Да</t>
  </si>
  <si>
    <t>г. Ханты-Мансийск</t>
  </si>
  <si>
    <t>49.41.1</t>
  </si>
  <si>
    <t>ХМАО-Югра</t>
  </si>
  <si>
    <t>Запрос котировок</t>
  </si>
  <si>
    <t>68.20.2</t>
  </si>
  <si>
    <t>68.20.12.000</t>
  </si>
  <si>
    <t xml:space="preserve">Аренда недвижимого имущества  </t>
  </si>
  <si>
    <t>Складское помещение для хранения ТМЦ</t>
  </si>
  <si>
    <t>Шт.</t>
  </si>
  <si>
    <t>п. Кирпичный</t>
  </si>
  <si>
    <t>62.02</t>
  </si>
  <si>
    <t>62.02.30.000</t>
  </si>
  <si>
    <t>Развитие третьего уровня АИИС на базе программного обеспечения "Пирамида 2.0"</t>
  </si>
  <si>
    <t>В соответствии с техническим заданием</t>
  </si>
  <si>
    <t>п. Сосьва</t>
  </si>
  <si>
    <t>28.11.1</t>
  </si>
  <si>
    <t>28.11.13</t>
  </si>
  <si>
    <t>Поставка двигателя</t>
  </si>
  <si>
    <t>Для выполнения капитального ремонта ДГУ Cummins C1100D5 в п. Кедровый</t>
  </si>
  <si>
    <t>п. Кедровый</t>
  </si>
  <si>
    <t>27.90</t>
  </si>
  <si>
    <t>27.90.33.110</t>
  </si>
  <si>
    <t>Для выполнения технического обслуживания текущего ремонта ДГУ</t>
  </si>
  <si>
    <t>35.12.2</t>
  </si>
  <si>
    <t>35.12.10.120</t>
  </si>
  <si>
    <t>Демонтаж временной ЛЭП-10кВ для перевода п. Кирпичный с централизованного электроснабжения на децентрализованное</t>
  </si>
  <si>
    <t>71.12.53</t>
  </si>
  <si>
    <t>71.12.39.113</t>
  </si>
  <si>
    <t>Проведение измерений и анализов по определению концентрации загрязняющих веществ в промышленных выбросах</t>
  </si>
  <si>
    <t>Наличие аттестата аккредитации испытательной лаборатории с областью аккредитации - "промышленные выбросы в атмосферу"</t>
  </si>
  <si>
    <t>Поставка радиатора</t>
  </si>
  <si>
    <t>Для выполнения технического обслуживания текущего ремонта ДГУ Doosan Урманный</t>
  </si>
  <si>
    <t>50.40.1</t>
  </si>
  <si>
    <t>50.40.19.900</t>
  </si>
  <si>
    <t>Доставка ГСМ (дизельного топлива)</t>
  </si>
  <si>
    <t>Осуществление перевозки опасных грузов водным транспортом (наличие лицензии)</t>
  </si>
  <si>
    <t>Тонн</t>
  </si>
  <si>
    <t>3 квартал 2019 г.</t>
  </si>
  <si>
    <t>43.21</t>
  </si>
  <si>
    <t>43.21.10.210</t>
  </si>
  <si>
    <t>Приобретение оборудования на объект "Установка приборов учета электрической энергии (развитие АИИС УЭ) п. Кирпичный"</t>
  </si>
  <si>
    <t>Устройство сбора и передачи данных "Матрица" RTR-8A.LG-2-1, поддержка модуляции FSK</t>
  </si>
  <si>
    <t>Приобретение оборудования на объект "Установка приборов учета электрической энергии (развитие АИИС УЭ) п. Кедровый"</t>
  </si>
  <si>
    <t>с. Саранпауль</t>
  </si>
  <si>
    <t>Для выполнения капитального ремонта ДГУ Cummins C500D5 в с. Большой Атлым</t>
  </si>
  <si>
    <t>33.14.11</t>
  </si>
  <si>
    <t>Выполнение работ по капитальному ремонту электросетевого оборудования</t>
  </si>
  <si>
    <t>Березовский район</t>
  </si>
  <si>
    <t>14.12</t>
  </si>
  <si>
    <t>14.12.11.110</t>
  </si>
  <si>
    <t>Поставка спецодежды, спецобуви и других средств индивидуальной защиты</t>
  </si>
  <si>
    <t>Товар должен быть сертифицирован и иметь подтверждающую документацию (на русском языке)</t>
  </si>
  <si>
    <t>20.41.3</t>
  </si>
  <si>
    <t>20.41.32.119</t>
  </si>
  <si>
    <t>Поставка смывающих и обезвреживающих средств</t>
  </si>
  <si>
    <t>Поставка материалов</t>
  </si>
  <si>
    <t>Материалы на проведение КР (хоз.способом) (электрооборудования)</t>
  </si>
  <si>
    <t>33.20</t>
  </si>
  <si>
    <t>33.20.39.900</t>
  </si>
  <si>
    <t>Выполнение строительно-монтажных и пусконаладочных работ по объекту "Установка приборов учета электроэнергии (внедрение АИИС УЭ) д. Кимкъясуй, Березовского района</t>
  </si>
  <si>
    <t>Работы по внедрению автоматизированной информационно-измерительной системы учета электрической энергии</t>
  </si>
  <si>
    <t>23.61.1</t>
  </si>
  <si>
    <t>23.61.12.143</t>
  </si>
  <si>
    <t>Приобретение и доставка материалов для выполнения работ по переустройству «ДЭС-0,4 кВ в п.Сосьва Березовского района»</t>
  </si>
  <si>
    <t>Товар должен быть новым, в стоимость включены расходы по доставке и все необходимые погрузочно разгрузочные работы</t>
  </si>
  <si>
    <t>Итого за 1 квартал 2019 года:</t>
  </si>
  <si>
    <t>Страховой запас электрооборудования</t>
  </si>
  <si>
    <t>42.22.2</t>
  </si>
  <si>
    <t>42.22.12</t>
  </si>
  <si>
    <t xml:space="preserve">Членство в СРО;
- опыт работ;
- наличие строительной техники и оборудования
- наличие производственной базы
</t>
  </si>
  <si>
    <t>Членство в СРО;
- опыт работ;
- наличие строительной техники и оборудования
- наличие производственной базы</t>
  </si>
  <si>
    <t>42.22.22</t>
  </si>
  <si>
    <t>Выполнение реконструкции электрических сетей в с.Тугияны</t>
  </si>
  <si>
    <t>с. Тугияны</t>
  </si>
  <si>
    <t>71.20.8</t>
  </si>
  <si>
    <t>71.20.19.120</t>
  </si>
  <si>
    <t>Услуги по периодическому инспекционному контролю за сертификатом соответствия № РОСС RU.АА55.В00154</t>
  </si>
  <si>
    <t>Аттестат аккредитации на выполнения услуг по сертификации качества электрической энергии</t>
  </si>
  <si>
    <t>52.10.21</t>
  </si>
  <si>
    <t>52.10.12.110</t>
  </si>
  <si>
    <t>Хранение ГСМ (ДТЗ)</t>
  </si>
  <si>
    <t>Гост 1510-84</t>
  </si>
  <si>
    <t>д. Корлики</t>
  </si>
  <si>
    <t>2 квартал 2020 г.</t>
  </si>
  <si>
    <t>Выполнение строительно-монтажных работ для осуществления технологического присоединения объекта «Детского сад на 60 мест в с.Саранпауль»</t>
  </si>
  <si>
    <t>19.20</t>
  </si>
  <si>
    <t>19.20.29.113</t>
  </si>
  <si>
    <t>Поставка масла и антифриза</t>
  </si>
  <si>
    <t>G-profi MSI Plus SAE 15W40 ОЖ Газпромнефть Антифриз 40</t>
  </si>
  <si>
    <t>Кг.</t>
  </si>
  <si>
    <t>33.20.50.000</t>
  </si>
  <si>
    <t xml:space="preserve">Профилактический контроль, ремонт и восстановления устройств релейной защиты и автоматики распределительного пункта 0,4/10кВ </t>
  </si>
  <si>
    <t>В соответствии с РД 153-34.3-35.613-00</t>
  </si>
  <si>
    <t>Для ДГУ Cummins C60</t>
  </si>
  <si>
    <t>46.49.33</t>
  </si>
  <si>
    <t>46.49.23.000</t>
  </si>
  <si>
    <t>Поставка канцелярских принадлежностей</t>
  </si>
  <si>
    <t>Товар должен соответствовать качеству и безопасности, стандартам и требованиям установленным действующим законодательством РФ</t>
  </si>
  <si>
    <t>Итого за 2 квартал 2019 года:</t>
  </si>
  <si>
    <t xml:space="preserve">Поставка запасных частей </t>
  </si>
  <si>
    <t>Итого за 3 квартал 2019 года:</t>
  </si>
  <si>
    <t>46.36.2</t>
  </si>
  <si>
    <t>46.36.13.000</t>
  </si>
  <si>
    <t>Поставка детских новогодних подарков</t>
  </si>
  <si>
    <t>Товар должен соответствовать единым санитарно-эпидемиологическим и гигиеническим требованиям</t>
  </si>
  <si>
    <t>56.21</t>
  </si>
  <si>
    <t>56.21.19.000</t>
  </si>
  <si>
    <t>Площадь арендуемого помещения не менее 100 м2</t>
  </si>
  <si>
    <t>49.41.19.900</t>
  </si>
  <si>
    <t xml:space="preserve">Осуществление перевозки опасных грузов автомобильным транспортом </t>
  </si>
  <si>
    <t>1 квартал 2020 г.</t>
  </si>
  <si>
    <t>Хранение, перевалка ГСМ (дизельного топлива)</t>
  </si>
  <si>
    <t>ГОСТ 1510-84</t>
  </si>
  <si>
    <t>п.г.т. Междуреченский</t>
  </si>
  <si>
    <t>33.12</t>
  </si>
  <si>
    <t>33.12.29.900</t>
  </si>
  <si>
    <t>Выполнение работ по комплексному техническому обслуживанию ДГУ Volvo</t>
  </si>
  <si>
    <t>Комплексное техническое обслуживание, поставка запасных частей и осуществление текущих ремонтов ДГУ Volvo</t>
  </si>
  <si>
    <t>Усл. Ед.</t>
  </si>
  <si>
    <t>Итого за 4 квартал 2019 года:</t>
  </si>
  <si>
    <t>64.1</t>
  </si>
  <si>
    <t>64.19.21</t>
  </si>
  <si>
    <t>Возобновляемая кредитная линия</t>
  </si>
  <si>
    <t>Наличие действующей лицензии на осуществление банковских операций</t>
  </si>
  <si>
    <t>Итого закупок у СМП в 1 квартале 2019 года:</t>
  </si>
  <si>
    <t>Итого закупок у СМП во 2 квартале 2019 года:</t>
  </si>
  <si>
    <t>Исполнение долгосрочного договора, переходящая оплата с плана закупки 2018 года:</t>
  </si>
  <si>
    <t>Итого на 2019 г.+исполнение долгосрочного договора, переходящая оплата с плана закупки 2018 года:</t>
  </si>
  <si>
    <t>Итого закупок у СМП в 3 квартале 2019 года:</t>
  </si>
  <si>
    <t>Итого закупок у СМП в 4 квартале 2019 года:</t>
  </si>
  <si>
    <t>Всего закупок у СМП в 2019 году:</t>
  </si>
  <si>
    <t xml:space="preserve"> </t>
  </si>
  <si>
    <t>В пределах плана. Финансирование этапа строительно-монтажных работ</t>
  </si>
  <si>
    <t>Идентификатор проекта  H_ССБер-003</t>
  </si>
  <si>
    <t>В пределах плана 2018-2021. Финансирование этапа строительно-монтажных работ</t>
  </si>
  <si>
    <t>В пределах плана. Финансирование полного комплекса работ</t>
  </si>
  <si>
    <t>Инвестиционная программа</t>
  </si>
  <si>
    <t>ст. 2.8 ТО и ТР имущества, производственного назначения</t>
  </si>
  <si>
    <t xml:space="preserve">Итого ст. 2.8 ТО и ТР имущества, производственного назначения: </t>
  </si>
  <si>
    <t>Программа энергосбережения</t>
  </si>
  <si>
    <t>Итого программа энергосбережения:</t>
  </si>
  <si>
    <t>Итого инвестиционная программа:</t>
  </si>
  <si>
    <t>Ст. 2.15.2 Транспортные услуги сторонних организаций</t>
  </si>
  <si>
    <t>Итого Ст. 2.15.2 Транспортные услуги сторонних организаций:</t>
  </si>
  <si>
    <t>Ст. 2.21 Арендная плата</t>
  </si>
  <si>
    <t>Итого Ст. 2.21 Арендная плата:</t>
  </si>
  <si>
    <t>Ст. 2.4.8 Материалы для кап. ремонта хоз. способом</t>
  </si>
  <si>
    <t>Итого Ст. 2.4.8 Материалы для кап. ремонта хоз. способом:</t>
  </si>
  <si>
    <t>Ст. 2.4.6. Эксплуатационные материалы (для ТО и ТР)</t>
  </si>
  <si>
    <t>Итого Ст. 2.4.6. Эксплуатационные материалы (для ТО и ТР):</t>
  </si>
  <si>
    <t>Ст. 2.6 Капитальный ремонт подрядными организациями</t>
  </si>
  <si>
    <t>Итого Ст. 2.6 Капитальный ремонт подрядными организациями:</t>
  </si>
  <si>
    <t>Ст. 2.15.10 Услуги по охране окружающей среды</t>
  </si>
  <si>
    <t>Итого Ст. 2.15.10 Услуги по охране окружающей среды:</t>
  </si>
  <si>
    <t>Ст. 2.4.1 Топливо для производства (дизтопливо)</t>
  </si>
  <si>
    <t>Итого Ст. 2.4.1 Топливо для производства (дизтопливо):</t>
  </si>
  <si>
    <t>Итого: Ст. Расходы на охрану труда и технику безопасности:</t>
  </si>
  <si>
    <t>Ст. 4.8 Проценты к уплате</t>
  </si>
  <si>
    <t>Итого Ст. 4.8 Проценты к уплате:</t>
  </si>
  <si>
    <t>Ст. 2.4.6 Эксплуатационные материалы (для ТО и ТР)</t>
  </si>
  <si>
    <t>Итого Ст. 2.4.6 Эксплуатационные материалы (для ТО и ТР):</t>
  </si>
  <si>
    <t>Итого Инвестиционная программа:</t>
  </si>
  <si>
    <t>Ст. 2.11 Сертификация</t>
  </si>
  <si>
    <t>Итого Ст. 2.11 Сертификация:</t>
  </si>
  <si>
    <t>Ст. 2.15.7 Услуги хранения ГСМ</t>
  </si>
  <si>
    <t>Итого Ст. 2.15.7 Услуги хранения ГСМ:</t>
  </si>
  <si>
    <t>Ст. 2.4.2 Масло, антифриз для производства</t>
  </si>
  <si>
    <t>Итого Ст. 2.4.2 Масло, антифриз для производства:</t>
  </si>
  <si>
    <t>Ст. 2.8 ТО и ТР имущества производственного назначения</t>
  </si>
  <si>
    <t>Итого Ст. 2.8 ТО и ТР имущества производственного назначения:</t>
  </si>
  <si>
    <t>Ст. 2.4.9 Канцелярские товары</t>
  </si>
  <si>
    <t>Итого Ст. 2.4.9 Канцелярские товары:</t>
  </si>
  <si>
    <t>Ст. 4.10 Расходы на культурно-массовые мероприятия</t>
  </si>
  <si>
    <t>Итого Ст. 4.10 Расходы на культурно-массовые мероприятия:</t>
  </si>
  <si>
    <t>Итого за 2019 год:</t>
  </si>
  <si>
    <t>Ст. 2.17 Расходы на охрану труда и технику безопасности</t>
  </si>
  <si>
    <t>Наличие крана автомобильного полноприводного, грузоподъемностью не менее 25 тонн</t>
  </si>
  <si>
    <t>50.40.21.000</t>
  </si>
  <si>
    <t>Наличие катера с аппарельной баржей грузоподъемностью до 200 тонн</t>
  </si>
  <si>
    <t>Оказание транспортных услуг   автомобильным транспортом</t>
  </si>
  <si>
    <t>Оказание транспортных услуг  водным ьранспортом</t>
  </si>
  <si>
    <t>Конкурс</t>
  </si>
  <si>
    <t>Культурно-массовые мероприятия (приуроченные к празднованию Дня энергетика"</t>
  </si>
  <si>
    <t>Идентификатор проекта J_ПСХМАО-047</t>
  </si>
  <si>
    <t>В пределах плана. Финансирование  работ по поставке и внедрению ПО</t>
  </si>
  <si>
    <t>В пределах плана. Финансирование  поставке оборудования</t>
  </si>
  <si>
    <t>п.4.1 ПЭ</t>
  </si>
  <si>
    <t>п.4.2 ПЭ</t>
  </si>
  <si>
    <t>Идентификатор проекта J_ПСБер-048</t>
  </si>
  <si>
    <t>В пределах плана. Финансирование  строительно-монтажных и пусконаладочных работ</t>
  </si>
  <si>
    <t>Выполнение работ по комплексному техническому обслуживанию ДГУ Cummins</t>
  </si>
  <si>
    <t>Комплексное техническое обслуживание, поставка запасных частей и осуществления текущих ремонтов ДГУ Cummins</t>
  </si>
  <si>
    <t xml:space="preserve">Работы должны быть выполнены в соответствии с требованиями действующих правил (ПТЭ, ПУЭ, ПОТУЭ) </t>
  </si>
  <si>
    <t xml:space="preserve">  </t>
  </si>
  <si>
    <t xml:space="preserve">Утвержден генеральным директором АО "Юграэнерго" </t>
  </si>
  <si>
    <t>33.14.19.000</t>
  </si>
  <si>
    <t>Оказание услуг по ремонту и поверке приборов учета</t>
  </si>
  <si>
    <t>Ремонт и поверка приборов уета производства ООО "Матрица"</t>
  </si>
  <si>
    <t>4 квартал 2020 г.</t>
  </si>
  <si>
    <t>Ст. 2.16 Сопровождение программных продуктов</t>
  </si>
  <si>
    <t>62.01</t>
  </si>
  <si>
    <t>62.01.11.000</t>
  </si>
  <si>
    <t>Выполнение работ по адаптации и внедрению версии 201810 программного комплекса "Стек-энерго"</t>
  </si>
  <si>
    <t>Комплексное внедрение программного комплекса с переносом накопленных данных, методов обработки и отчетных форм</t>
  </si>
  <si>
    <t>Итого Ст. 2.16 Сопровождение программных продуктов:</t>
  </si>
  <si>
    <t>Поставка двигателя для ремонта ДГУ Weifang, Ricardo</t>
  </si>
  <si>
    <t>Товар должен соответствовать заявленным характеристикам, соответствовать каталожному номеру (артикулу), быть новым, не бывшим в эксплуатации</t>
  </si>
  <si>
    <t>02.20</t>
  </si>
  <si>
    <t>02.20.11.140</t>
  </si>
  <si>
    <t>Поставка деревянных опор ЛЭП</t>
  </si>
  <si>
    <t>Товар должен соответствовать требованиям нормативных документов, ГОСТ 9463-88, ГОСТ 20022.6-93</t>
  </si>
  <si>
    <t>Поставка запасных частей для ремонта ДГУ Volvo Penta</t>
  </si>
  <si>
    <t>Собственные средства (проценты по депозиту)</t>
  </si>
  <si>
    <t>25.11</t>
  </si>
  <si>
    <t>Поставка Блок-контейнеров под дизель-генераторные установки в полной заводской готовности</t>
  </si>
  <si>
    <t>В соответствии с конструктивными решениями рабочей документации блок-контейнера под дизель-генераторную установку</t>
  </si>
  <si>
    <t>Итого Собственные средства (проценты по депозиту):</t>
  </si>
  <si>
    <t>Поставка ДГУ 100 кВт</t>
  </si>
  <si>
    <t>27.11</t>
  </si>
  <si>
    <t>Выполнение строительно-монтажных работ по объекту «Сети электроснабжения 10-0,4 кВ, КТП-0,4/10 кВ, КТП-10/0,4 кВ и РУ-0,4 кВ от ДЭС  в п. Сосьва Березовского района».</t>
  </si>
  <si>
    <t>Ст. 4.15 Прочие расходы</t>
  </si>
  <si>
    <t>65.12</t>
  </si>
  <si>
    <t>65.12.12.000</t>
  </si>
  <si>
    <t>Оказание услуг по добровольному медицинскому страхованию работников АО "Юграэнерго"</t>
  </si>
  <si>
    <t>Наличие лицензии</t>
  </si>
  <si>
    <t>Итого Ст. 4.15 Прочие расходы:</t>
  </si>
  <si>
    <t>20,251 Предложение к корректировке</t>
  </si>
  <si>
    <t>Включен в корректировку ИП на 2019 год Идентификатор проекта J_ТПСКон-060</t>
  </si>
  <si>
    <t>Включен в корректировку ИП на 2019 год Идентификатор проекта J_РСБел-061</t>
  </si>
  <si>
    <t>Идентификатор проекта H_СГБер-066</t>
  </si>
  <si>
    <t>Идентификатор проекта H_СГБер-008</t>
  </si>
  <si>
    <t>В пределах плана. Финансирование поставки оборудования</t>
  </si>
  <si>
    <t>38</t>
  </si>
  <si>
    <t>Ст. 2.15.6 Аудиторские услуги</t>
  </si>
  <si>
    <t>Итого Ст. 2.15.6 Аудиторские услуги:</t>
  </si>
  <si>
    <t>Субаренда электросетевого имущества сетей в с. Корлики</t>
  </si>
  <si>
    <t>Сети электроснабжения кадастровый номер 86:04:0000000:13692, разъединитель РЛНД 6*4, разъединитель РЛНД 6*4, разъединитель РЛНД 6*4,  разъединитель РЛНД 6*4</t>
  </si>
  <si>
    <t>4 квартал 2023 г.</t>
  </si>
  <si>
    <t>69.20.1</t>
  </si>
  <si>
    <t>69.20.10.000</t>
  </si>
  <si>
    <t>Проведение обязательного ежегодного аудита бухгалтерской (финансовой) отчетности АО «Юграэнерго» за 2019 год</t>
  </si>
  <si>
    <t>Наличие опыта проведения аудиторских проверок в предприятиях энергетической отрасли, наличие свидетельства подтверждающего членство саморегулируемой организации аудиторов.</t>
  </si>
  <si>
    <t>Конкурс 44-ФЗ</t>
  </si>
  <si>
    <t>Ст. 2.4.8. Капитальный ремонт хозяйственным способом</t>
  </si>
  <si>
    <t>Для ДГУ Cummins</t>
  </si>
  <si>
    <t>27.11.13</t>
  </si>
  <si>
    <t>27.11.41.000</t>
  </si>
  <si>
    <t>Поставка трансформатора</t>
  </si>
  <si>
    <t>Мощность 1000 и 630 кВа</t>
  </si>
  <si>
    <t>Итого Ст. 2.4.8. Капитальный ремонт хозяйственным способом:</t>
  </si>
  <si>
    <t>74.90.5</t>
  </si>
  <si>
    <t>74.90.13.000</t>
  </si>
  <si>
    <t>Разработка проектно-нормативной документации в области охраны окружающй среды: деклараций о воздействии на окружающую среду и Мероприятий по уменьшению выбросов вредных загрязняющих веществ в атмосферный воздух в период неблагоприятных метеорологических условий (НМУ)</t>
  </si>
  <si>
    <t xml:space="preserve">Приказ Минприроды РФ от 11.10.18 г. № 509 "Об утверждении формы декларации о воздействии на ОС и порядка ее заполнения", РД 52.04.52-85. Приказ Природнадзора-Югры № 13-н от 23.01.2013 г. "Об утв. порядка рассмотрения и согласования мероприятий по уменьшению выбросов вредных </t>
  </si>
  <si>
    <t>25.29</t>
  </si>
  <si>
    <t>25.29.11.111</t>
  </si>
  <si>
    <t>Поставка резервуаров</t>
  </si>
  <si>
    <t>Резервуар горизонтальный стальной РГС-50м3</t>
  </si>
  <si>
    <t>27.11.43.000</t>
  </si>
  <si>
    <t>Поставка КТП</t>
  </si>
  <si>
    <t>Сети электроснабжения 10-0,4 кВ, КТП-0,4/10 кВ, КТП-10/0,4 кВ и РУ-0,4 кВ от ДЭС в с. Саранпауль Березовского района</t>
  </si>
  <si>
    <t>28.25.11</t>
  </si>
  <si>
    <t>28.25.11.110</t>
  </si>
  <si>
    <t>Поставка теплового модуля</t>
  </si>
  <si>
    <t>Для ДЭС д. Согом</t>
  </si>
  <si>
    <t>Ханты-Мансийск</t>
  </si>
  <si>
    <t>Итого по программе энергосбережение:</t>
  </si>
  <si>
    <t>Поставка материалов и запасных частей</t>
  </si>
  <si>
    <t>Для РП с. Саранпауль</t>
  </si>
  <si>
    <t>Для ДЭС п. Урманный</t>
  </si>
  <si>
    <t>Генеральный директор  _______________________________ А.Е. Голубев</t>
  </si>
  <si>
    <t>Итого ст. 2.15.10 Услуги по охране окружающей среды</t>
  </si>
  <si>
    <t>да</t>
  </si>
  <si>
    <t>Совокупный  годовой  объем  планируемых  закупок  товаров  (работ,  услуг) составляет 215 696 370,56 рублей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</si>
  <si>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 и среднего предпринимательства, составляет
78 634 533,82 рублей (36,46% в стоимостном выражении).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</si>
</sst>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Helv"/>
    </font>
    <font>
      <sz val="10"/>
      <name val="Arial Cyr"/>
      <charset val="204"/>
    </font>
    <font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6" fillId="0" borderId="0"/>
    <xf numFmtId="0" fontId="5" fillId="0" borderId="0"/>
  </cellStyleXfs>
  <cellXfs count="2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1" fontId="7" fillId="0" borderId="1" xfId="4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49" fontId="12" fillId="0" borderId="1" xfId="2" applyNumberFormat="1" applyFont="1" applyFill="1" applyBorder="1" applyAlignment="1">
      <alignment horizontal="center" vertical="center" wrapText="1"/>
    </xf>
    <xf numFmtId="1" fontId="12" fillId="0" borderId="1" xfId="4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49" fontId="12" fillId="3" borderId="1" xfId="2" applyNumberFormat="1" applyFont="1" applyFill="1" applyBorder="1" applyAlignment="1">
      <alignment horizontal="center" vertical="center" wrapText="1"/>
    </xf>
    <xf numFmtId="1" fontId="12" fillId="3" borderId="1" xfId="4" applyNumberFormat="1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9" fontId="12" fillId="0" borderId="1" xfId="4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49" fontId="7" fillId="0" borderId="7" xfId="2" applyNumberFormat="1" applyFont="1" applyFill="1" applyBorder="1" applyAlignment="1">
      <alignment horizontal="center" vertical="center" wrapText="1"/>
    </xf>
    <xf numFmtId="1" fontId="7" fillId="0" borderId="7" xfId="4" applyNumberFormat="1" applyFont="1" applyFill="1" applyBorder="1" applyAlignment="1">
      <alignment horizontal="center" vertical="center" wrapText="1"/>
    </xf>
    <xf numFmtId="4" fontId="17" fillId="2" borderId="1" xfId="3" applyNumberFormat="1" applyFont="1" applyFill="1" applyBorder="1" applyAlignment="1">
      <alignment horizontal="center" vertical="center" wrapText="1"/>
    </xf>
    <xf numFmtId="4" fontId="12" fillId="0" borderId="1" xfId="3" applyNumberFormat="1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7" fillId="0" borderId="1" xfId="3" applyNumberFormat="1" applyFont="1" applyFill="1" applyBorder="1" applyAlignment="1">
      <alignment horizontal="center" vertical="center" wrapText="1"/>
    </xf>
    <xf numFmtId="4" fontId="7" fillId="0" borderId="7" xfId="3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3" fontId="13" fillId="0" borderId="5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Fill="1" applyBorder="1" applyAlignment="1">
      <alignment horizontal="center" vertical="center" wrapText="1"/>
    </xf>
    <xf numFmtId="49" fontId="12" fillId="0" borderId="5" xfId="2" applyNumberFormat="1" applyFont="1" applyFill="1" applyBorder="1" applyAlignment="1">
      <alignment horizontal="center" vertical="center" wrapText="1"/>
    </xf>
    <xf numFmtId="1" fontId="12" fillId="0" borderId="5" xfId="4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/>
    <xf numFmtId="4" fontId="3" fillId="0" borderId="5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4" fontId="12" fillId="0" borderId="5" xfId="3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12" fillId="3" borderId="2" xfId="4" applyNumberFormat="1" applyFont="1" applyFill="1" applyBorder="1" applyAlignment="1">
      <alignment horizontal="center" vertical="center" wrapText="1"/>
    </xf>
    <xf numFmtId="1" fontId="12" fillId="3" borderId="6" xfId="4" applyNumberFormat="1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164" fontId="15" fillId="2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49" fontId="12" fillId="0" borderId="4" xfId="2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49" fontId="12" fillId="0" borderId="4" xfId="4" applyNumberFormat="1" applyFont="1" applyFill="1" applyBorder="1" applyAlignment="1">
      <alignment horizontal="center" vertical="center" wrapText="1"/>
    </xf>
    <xf numFmtId="1" fontId="12" fillId="0" borderId="4" xfId="4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12" fillId="0" borderId="6" xfId="4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" fontId="12" fillId="3" borderId="2" xfId="4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1" fontId="7" fillId="0" borderId="2" xfId="4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right" vertical="center" wrapText="1"/>
    </xf>
    <xf numFmtId="0" fontId="16" fillId="2" borderId="3" xfId="0" applyFont="1" applyFill="1" applyBorder="1" applyAlignment="1">
      <alignment horizontal="right" vertical="center" wrapText="1"/>
    </xf>
    <xf numFmtId="1" fontId="7" fillId="0" borderId="6" xfId="4" applyNumberFormat="1" applyFont="1" applyFill="1" applyBorder="1" applyAlignment="1">
      <alignment horizontal="center" vertical="center" wrapText="1"/>
    </xf>
    <xf numFmtId="1" fontId="7" fillId="0" borderId="3" xfId="4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textRotation="90" wrapText="1"/>
    </xf>
    <xf numFmtId="0" fontId="11" fillId="0" borderId="7" xfId="0" applyFont="1" applyBorder="1" applyAlignment="1">
      <alignment textRotation="90" wrapText="1"/>
    </xf>
    <xf numFmtId="0" fontId="11" fillId="0" borderId="5" xfId="0" applyFont="1" applyBorder="1" applyAlignment="1">
      <alignment textRotation="90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right" vertical="center" wrapText="1"/>
    </xf>
    <xf numFmtId="3" fontId="0" fillId="0" borderId="2" xfId="0" applyNumberFormat="1" applyBorder="1" applyAlignment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right" vertical="center" wrapText="1"/>
    </xf>
    <xf numFmtId="1" fontId="12" fillId="0" borderId="2" xfId="4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15" fillId="2" borderId="6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15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0" fillId="0" borderId="7" xfId="0" applyBorder="1" applyAlignment="1">
      <alignment textRotation="90" wrapText="1"/>
    </xf>
    <xf numFmtId="0" fontId="0" fillId="0" borderId="5" xfId="0" applyBorder="1" applyAlignment="1">
      <alignment textRotation="90" wrapText="1"/>
    </xf>
    <xf numFmtId="0" fontId="3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" fontId="12" fillId="3" borderId="2" xfId="4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1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5" fillId="0" borderId="6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15" fillId="2" borderId="8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4" fontId="15" fillId="2" borderId="8" xfId="0" applyNumberFormat="1" applyFont="1" applyFill="1" applyBorder="1" applyAlignment="1">
      <alignment horizontal="center" vertical="center" wrapText="1"/>
    </xf>
    <xf numFmtId="1" fontId="12" fillId="0" borderId="8" xfId="4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" fontId="15" fillId="0" borderId="5" xfId="0" applyNumberFormat="1" applyFont="1" applyBorder="1" applyAlignment="1">
      <alignment horizontal="center" vertical="center" wrapText="1"/>
    </xf>
  </cellXfs>
  <cellStyles count="5">
    <cellStyle name="Гиперссылка" xfId="1" builtinId="8"/>
    <cellStyle name="Обычный" xfId="0" builtinId="0"/>
    <cellStyle name="Обычный 4" xfId="3"/>
    <cellStyle name="Обычный_Лист1" xfId="2"/>
    <cellStyle name="Стиль 1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ugra-energo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ffice@ugra-energo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office@ugra-energo.ru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office@ugra-energo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84"/>
  <sheetViews>
    <sheetView topLeftCell="A55" zoomScale="80" zoomScaleNormal="80" workbookViewId="0">
      <selection activeCell="A67" sqref="A67:U68"/>
    </sheetView>
  </sheetViews>
  <sheetFormatPr defaultRowHeight="15" x14ac:dyDescent="0.25"/>
  <cols>
    <col min="1" max="1" width="6.28515625" customWidth="1"/>
    <col min="2" max="2" width="12" customWidth="1"/>
    <col min="3" max="3" width="14" customWidth="1"/>
    <col min="4" max="4" width="25.7109375" customWidth="1"/>
    <col min="5" max="5" width="22.7109375" customWidth="1"/>
    <col min="6" max="6" width="6.85546875" customWidth="1"/>
    <col min="7" max="7" width="9.7109375" customWidth="1"/>
    <col min="8" max="8" width="11.140625" customWidth="1"/>
    <col min="9" max="9" width="13.85546875" customWidth="1"/>
    <col min="10" max="10" width="15" customWidth="1"/>
    <col min="11" max="11" width="18.28515625" customWidth="1"/>
    <col min="12" max="12" width="16.7109375" customWidth="1"/>
    <col min="13" max="13" width="15.28515625" customWidth="1"/>
    <col min="14" max="14" width="16.7109375" customWidth="1"/>
    <col min="15" max="15" width="18" customWidth="1"/>
    <col min="16" max="16" width="13.140625" customWidth="1"/>
    <col min="17" max="17" width="20.42578125" customWidth="1"/>
    <col min="18" max="18" width="14.85546875" customWidth="1"/>
    <col min="19" max="19" width="13.28515625" customWidth="1"/>
    <col min="20" max="20" width="14.5703125" customWidth="1"/>
    <col min="21" max="21" width="20" customWidth="1"/>
  </cols>
  <sheetData>
    <row r="3" spans="1:21" x14ac:dyDescent="0.25">
      <c r="F3" s="164" t="s">
        <v>36</v>
      </c>
      <c r="G3" s="164"/>
      <c r="H3" s="164"/>
      <c r="I3" s="164"/>
      <c r="L3" s="164" t="s">
        <v>247</v>
      </c>
      <c r="M3" s="164"/>
      <c r="N3" s="164"/>
      <c r="O3" s="164"/>
    </row>
    <row r="4" spans="1:21" x14ac:dyDescent="0.25">
      <c r="F4" s="164"/>
      <c r="G4" s="164"/>
      <c r="H4" s="164"/>
      <c r="I4" s="164"/>
      <c r="L4" s="164"/>
      <c r="M4" s="164"/>
      <c r="N4" s="164"/>
      <c r="O4" s="164"/>
    </row>
    <row r="5" spans="1:21" ht="19.5" customHeight="1" x14ac:dyDescent="0.25">
      <c r="F5" s="164"/>
      <c r="G5" s="164"/>
      <c r="H5" s="164"/>
      <c r="I5" s="164"/>
      <c r="L5" s="164"/>
      <c r="M5" s="164"/>
      <c r="N5" s="164"/>
      <c r="O5" s="164"/>
    </row>
    <row r="7" spans="1:21" ht="56.25" customHeight="1" x14ac:dyDescent="0.25">
      <c r="A7" s="152" t="s">
        <v>25</v>
      </c>
      <c r="B7" s="134"/>
      <c r="C7" s="135"/>
      <c r="D7" s="152" t="s">
        <v>26</v>
      </c>
      <c r="E7" s="135"/>
    </row>
    <row r="8" spans="1:21" ht="34.5" customHeight="1" x14ac:dyDescent="0.25">
      <c r="A8" s="152" t="s">
        <v>27</v>
      </c>
      <c r="B8" s="134"/>
      <c r="C8" s="135"/>
      <c r="D8" s="152" t="s">
        <v>28</v>
      </c>
      <c r="E8" s="135"/>
      <c r="J8" t="s">
        <v>184</v>
      </c>
    </row>
    <row r="9" spans="1:21" x14ac:dyDescent="0.25">
      <c r="A9" s="152" t="s">
        <v>29</v>
      </c>
      <c r="B9" s="134"/>
      <c r="C9" s="135"/>
      <c r="D9" s="152" t="s">
        <v>30</v>
      </c>
      <c r="E9" s="135"/>
    </row>
    <row r="10" spans="1:21" x14ac:dyDescent="0.25">
      <c r="A10" s="152" t="s">
        <v>31</v>
      </c>
      <c r="B10" s="134"/>
      <c r="C10" s="135"/>
      <c r="D10" s="167" t="s">
        <v>32</v>
      </c>
      <c r="E10" s="135"/>
    </row>
    <row r="11" spans="1:21" x14ac:dyDescent="0.25">
      <c r="A11" s="152" t="s">
        <v>33</v>
      </c>
      <c r="B11" s="134"/>
      <c r="C11" s="135"/>
      <c r="D11" s="152">
        <v>8601029263</v>
      </c>
      <c r="E11" s="135"/>
    </row>
    <row r="12" spans="1:21" x14ac:dyDescent="0.25">
      <c r="A12" s="152" t="s">
        <v>34</v>
      </c>
      <c r="B12" s="134"/>
      <c r="C12" s="135"/>
      <c r="D12" s="152">
        <v>860101001</v>
      </c>
      <c r="E12" s="135"/>
    </row>
    <row r="13" spans="1:21" x14ac:dyDescent="0.25">
      <c r="A13" s="152" t="s">
        <v>35</v>
      </c>
      <c r="B13" s="134"/>
      <c r="C13" s="135"/>
      <c r="D13" s="166">
        <v>71131000000</v>
      </c>
      <c r="E13" s="135"/>
    </row>
    <row r="15" spans="1:21" x14ac:dyDescent="0.25">
      <c r="A15" s="153" t="s">
        <v>0</v>
      </c>
      <c r="B15" s="145" t="s">
        <v>1</v>
      </c>
      <c r="C15" s="145" t="s">
        <v>2</v>
      </c>
      <c r="D15" s="156" t="s">
        <v>24</v>
      </c>
      <c r="E15" s="157"/>
      <c r="F15" s="157"/>
      <c r="G15" s="157"/>
      <c r="H15" s="157"/>
      <c r="I15" s="157"/>
      <c r="J15" s="157"/>
      <c r="K15" s="157"/>
      <c r="L15" s="157"/>
      <c r="M15" s="158"/>
      <c r="N15" s="145" t="s">
        <v>15</v>
      </c>
      <c r="O15" s="145" t="s">
        <v>16</v>
      </c>
      <c r="P15" s="145" t="s">
        <v>18</v>
      </c>
      <c r="Q15" s="145" t="s">
        <v>19</v>
      </c>
      <c r="R15" s="145" t="s">
        <v>20</v>
      </c>
      <c r="S15" s="145" t="s">
        <v>21</v>
      </c>
      <c r="T15" s="145" t="s">
        <v>22</v>
      </c>
      <c r="U15" s="148" t="s">
        <v>23</v>
      </c>
    </row>
    <row r="16" spans="1:21" ht="73.5" customHeight="1" x14ac:dyDescent="0.25">
      <c r="A16" s="154"/>
      <c r="B16" s="146"/>
      <c r="C16" s="146"/>
      <c r="D16" s="145" t="s">
        <v>3</v>
      </c>
      <c r="E16" s="145" t="s">
        <v>4</v>
      </c>
      <c r="F16" s="160" t="s">
        <v>5</v>
      </c>
      <c r="G16" s="161"/>
      <c r="H16" s="153" t="s">
        <v>8</v>
      </c>
      <c r="I16" s="160" t="s">
        <v>9</v>
      </c>
      <c r="J16" s="161"/>
      <c r="K16" s="145" t="s">
        <v>11</v>
      </c>
      <c r="L16" s="160" t="s">
        <v>12</v>
      </c>
      <c r="M16" s="161"/>
      <c r="N16" s="146"/>
      <c r="O16" s="147"/>
      <c r="P16" s="147"/>
      <c r="Q16" s="146"/>
      <c r="R16" s="146"/>
      <c r="S16" s="146"/>
      <c r="T16" s="146"/>
      <c r="U16" s="146"/>
    </row>
    <row r="17" spans="1:21" ht="84" customHeight="1" x14ac:dyDescent="0.25">
      <c r="A17" s="155"/>
      <c r="B17" s="147"/>
      <c r="C17" s="147"/>
      <c r="D17" s="159"/>
      <c r="E17" s="159"/>
      <c r="F17" s="71" t="s">
        <v>6</v>
      </c>
      <c r="G17" s="71" t="s">
        <v>7</v>
      </c>
      <c r="H17" s="162"/>
      <c r="I17" s="71" t="s">
        <v>10</v>
      </c>
      <c r="J17" s="71" t="s">
        <v>7</v>
      </c>
      <c r="K17" s="163"/>
      <c r="L17" s="12" t="s">
        <v>13</v>
      </c>
      <c r="M17" s="12" t="s">
        <v>14</v>
      </c>
      <c r="N17" s="147"/>
      <c r="O17" s="12" t="s">
        <v>17</v>
      </c>
      <c r="P17" s="12" t="s">
        <v>17</v>
      </c>
      <c r="Q17" s="147"/>
      <c r="R17" s="147"/>
      <c r="S17" s="147"/>
      <c r="T17" s="147"/>
      <c r="U17" s="147"/>
    </row>
    <row r="18" spans="1:21" x14ac:dyDescent="0.25">
      <c r="A18" s="12">
        <v>1</v>
      </c>
      <c r="B18" s="12">
        <v>2</v>
      </c>
      <c r="C18" s="12">
        <v>3</v>
      </c>
      <c r="D18" s="12">
        <v>4</v>
      </c>
      <c r="E18" s="12">
        <v>5</v>
      </c>
      <c r="F18" s="12">
        <v>6</v>
      </c>
      <c r="G18" s="12">
        <v>7</v>
      </c>
      <c r="H18" s="12">
        <v>8</v>
      </c>
      <c r="I18" s="12">
        <v>9</v>
      </c>
      <c r="J18" s="12">
        <v>10</v>
      </c>
      <c r="K18" s="12">
        <v>11</v>
      </c>
      <c r="L18" s="12">
        <v>12</v>
      </c>
      <c r="M18" s="12">
        <v>13</v>
      </c>
      <c r="N18" s="12">
        <v>14</v>
      </c>
      <c r="O18" s="12">
        <v>15</v>
      </c>
      <c r="P18" s="12">
        <v>16</v>
      </c>
      <c r="Q18" s="12">
        <v>17</v>
      </c>
      <c r="R18" s="12">
        <v>18</v>
      </c>
      <c r="S18" s="12">
        <v>19</v>
      </c>
      <c r="T18" s="12">
        <v>20</v>
      </c>
      <c r="U18" s="12">
        <v>21</v>
      </c>
    </row>
    <row r="19" spans="1:21" ht="21" customHeight="1" x14ac:dyDescent="0.25">
      <c r="A19" s="128" t="s">
        <v>207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</row>
    <row r="20" spans="1:21" ht="75.75" customHeight="1" x14ac:dyDescent="0.25">
      <c r="A20" s="28">
        <v>1</v>
      </c>
      <c r="B20" s="14" t="s">
        <v>85</v>
      </c>
      <c r="C20" s="14" t="s">
        <v>86</v>
      </c>
      <c r="D20" s="24" t="s">
        <v>87</v>
      </c>
      <c r="E20" s="15" t="s">
        <v>88</v>
      </c>
      <c r="F20" s="15">
        <v>168</v>
      </c>
      <c r="G20" s="16" t="s">
        <v>89</v>
      </c>
      <c r="H20" s="17">
        <v>8250</v>
      </c>
      <c r="I20" s="18">
        <v>71100000000</v>
      </c>
      <c r="J20" s="19" t="s">
        <v>55</v>
      </c>
      <c r="K20" s="42">
        <v>30953557</v>
      </c>
      <c r="L20" s="20" t="s">
        <v>46</v>
      </c>
      <c r="M20" s="15" t="s">
        <v>90</v>
      </c>
      <c r="N20" s="44" t="s">
        <v>234</v>
      </c>
      <c r="O20" s="12" t="s">
        <v>52</v>
      </c>
      <c r="P20" s="12" t="s">
        <v>52</v>
      </c>
      <c r="Q20" s="65"/>
      <c r="R20" s="12"/>
      <c r="S20" s="12"/>
      <c r="T20" s="12"/>
      <c r="U20" s="12"/>
    </row>
    <row r="21" spans="1:21" ht="21" customHeight="1" x14ac:dyDescent="0.25">
      <c r="A21" s="130" t="s">
        <v>208</v>
      </c>
      <c r="B21" s="131"/>
      <c r="C21" s="131"/>
      <c r="D21" s="131"/>
      <c r="E21" s="131"/>
      <c r="F21" s="131"/>
      <c r="G21" s="131"/>
      <c r="H21" s="131"/>
      <c r="I21" s="131"/>
      <c r="J21" s="132"/>
      <c r="K21" s="43">
        <f>K20</f>
        <v>30953557</v>
      </c>
      <c r="L21" s="133"/>
      <c r="M21" s="134"/>
      <c r="N21" s="134"/>
      <c r="O21" s="134"/>
      <c r="P21" s="135"/>
      <c r="Q21" s="63"/>
      <c r="R21" s="12"/>
      <c r="S21" s="12"/>
      <c r="T21" s="12"/>
      <c r="U21" s="12"/>
    </row>
    <row r="22" spans="1:21" ht="21" customHeight="1" x14ac:dyDescent="0.25">
      <c r="A22" s="136" t="s">
        <v>201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8"/>
    </row>
    <row r="23" spans="1:21" ht="87" customHeight="1" x14ac:dyDescent="0.25">
      <c r="A23" s="44">
        <v>2</v>
      </c>
      <c r="B23" s="14" t="s">
        <v>167</v>
      </c>
      <c r="C23" s="14" t="s">
        <v>168</v>
      </c>
      <c r="D23" s="24" t="s">
        <v>243</v>
      </c>
      <c r="E23" s="24" t="s">
        <v>244</v>
      </c>
      <c r="F23" s="15">
        <v>876</v>
      </c>
      <c r="G23" s="16" t="s">
        <v>44</v>
      </c>
      <c r="H23" s="17">
        <v>1</v>
      </c>
      <c r="I23" s="18">
        <v>71131000000</v>
      </c>
      <c r="J23" s="19" t="s">
        <v>53</v>
      </c>
      <c r="K23" s="42">
        <v>11853772.6</v>
      </c>
      <c r="L23" s="20" t="s">
        <v>46</v>
      </c>
      <c r="M23" s="23" t="s">
        <v>47</v>
      </c>
      <c r="N23" s="11" t="s">
        <v>51</v>
      </c>
      <c r="O23" s="11" t="s">
        <v>52</v>
      </c>
      <c r="P23" s="11" t="s">
        <v>49</v>
      </c>
      <c r="Q23" s="65"/>
      <c r="R23" s="12"/>
      <c r="S23" s="12"/>
      <c r="T23" s="12"/>
      <c r="U23" s="12"/>
    </row>
    <row r="24" spans="1:21" ht="85.5" customHeight="1" x14ac:dyDescent="0.25">
      <c r="A24" s="44">
        <v>5</v>
      </c>
      <c r="B24" s="14" t="s">
        <v>73</v>
      </c>
      <c r="C24" s="14" t="s">
        <v>74</v>
      </c>
      <c r="D24" s="24" t="s">
        <v>83</v>
      </c>
      <c r="E24" s="24" t="s">
        <v>84</v>
      </c>
      <c r="F24" s="15">
        <v>876</v>
      </c>
      <c r="G24" s="16" t="s">
        <v>44</v>
      </c>
      <c r="H24" s="17">
        <v>1</v>
      </c>
      <c r="I24" s="18">
        <v>71131000000</v>
      </c>
      <c r="J24" s="19" t="s">
        <v>53</v>
      </c>
      <c r="K24" s="42">
        <v>485000</v>
      </c>
      <c r="L24" s="20" t="s">
        <v>46</v>
      </c>
      <c r="M24" s="20" t="s">
        <v>50</v>
      </c>
      <c r="N24" s="11" t="s">
        <v>51</v>
      </c>
      <c r="O24" s="12" t="s">
        <v>52</v>
      </c>
      <c r="P24" s="28" t="s">
        <v>52</v>
      </c>
      <c r="Q24" s="65"/>
      <c r="R24" s="12"/>
      <c r="S24" s="12"/>
      <c r="T24" s="12"/>
      <c r="U24" s="12"/>
    </row>
    <row r="25" spans="1:21" ht="21" customHeight="1" x14ac:dyDescent="0.25">
      <c r="A25" s="130" t="s">
        <v>202</v>
      </c>
      <c r="B25" s="139"/>
      <c r="C25" s="139"/>
      <c r="D25" s="139"/>
      <c r="E25" s="139"/>
      <c r="F25" s="139"/>
      <c r="G25" s="139"/>
      <c r="H25" s="139"/>
      <c r="I25" s="139"/>
      <c r="J25" s="140"/>
      <c r="K25" s="43">
        <f>SUM(K23:K24)</f>
        <v>12338772.6</v>
      </c>
      <c r="L25" s="133"/>
      <c r="M25" s="141"/>
      <c r="N25" s="141"/>
      <c r="O25" s="141"/>
      <c r="P25" s="142"/>
      <c r="Q25" s="63"/>
      <c r="R25" s="12"/>
      <c r="S25" s="12"/>
      <c r="T25" s="12"/>
      <c r="U25" s="12"/>
    </row>
    <row r="26" spans="1:21" ht="21" customHeight="1" x14ac:dyDescent="0.25">
      <c r="A26" s="136" t="s">
        <v>199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8"/>
    </row>
    <row r="27" spans="1:21" ht="66" customHeight="1" x14ac:dyDescent="0.25">
      <c r="A27" s="44">
        <v>6</v>
      </c>
      <c r="B27" s="21" t="s">
        <v>68</v>
      </c>
      <c r="C27" s="14" t="s">
        <v>69</v>
      </c>
      <c r="D27" s="24" t="s">
        <v>70</v>
      </c>
      <c r="E27" s="15" t="s">
        <v>71</v>
      </c>
      <c r="F27" s="15">
        <v>876</v>
      </c>
      <c r="G27" s="16" t="s">
        <v>44</v>
      </c>
      <c r="H27" s="17">
        <v>1</v>
      </c>
      <c r="I27" s="18">
        <v>71129908002</v>
      </c>
      <c r="J27" s="19" t="s">
        <v>72</v>
      </c>
      <c r="K27" s="42">
        <v>9200000</v>
      </c>
      <c r="L27" s="20" t="s">
        <v>46</v>
      </c>
      <c r="M27" s="23" t="s">
        <v>50</v>
      </c>
      <c r="N27" s="11" t="s">
        <v>51</v>
      </c>
      <c r="O27" s="11" t="s">
        <v>52</v>
      </c>
      <c r="P27" s="11" t="s">
        <v>49</v>
      </c>
      <c r="Q27" s="65"/>
      <c r="R27" s="28"/>
      <c r="S27" s="12"/>
      <c r="T27" s="12"/>
      <c r="U27" s="12"/>
    </row>
    <row r="28" spans="1:21" ht="69" customHeight="1" x14ac:dyDescent="0.25">
      <c r="A28" s="44">
        <v>7</v>
      </c>
      <c r="B28" s="21" t="s">
        <v>68</v>
      </c>
      <c r="C28" s="21" t="s">
        <v>69</v>
      </c>
      <c r="D28" s="24" t="s">
        <v>70</v>
      </c>
      <c r="E28" s="15" t="s">
        <v>97</v>
      </c>
      <c r="F28" s="15">
        <v>796</v>
      </c>
      <c r="G28" s="16" t="s">
        <v>61</v>
      </c>
      <c r="H28" s="17">
        <v>1</v>
      </c>
      <c r="I28" s="18">
        <v>71131000000</v>
      </c>
      <c r="J28" s="19" t="s">
        <v>53</v>
      </c>
      <c r="K28" s="42">
        <v>4720000</v>
      </c>
      <c r="L28" s="20" t="s">
        <v>46</v>
      </c>
      <c r="M28" s="23" t="s">
        <v>90</v>
      </c>
      <c r="N28" s="11" t="s">
        <v>51</v>
      </c>
      <c r="O28" s="12" t="s">
        <v>52</v>
      </c>
      <c r="P28" s="12" t="s">
        <v>49</v>
      </c>
      <c r="Q28" s="65"/>
      <c r="R28" s="12"/>
      <c r="S28" s="12"/>
      <c r="T28" s="12"/>
      <c r="U28" s="12"/>
    </row>
    <row r="29" spans="1:21" ht="72" customHeight="1" x14ac:dyDescent="0.25">
      <c r="A29" s="44">
        <v>8</v>
      </c>
      <c r="B29" s="21" t="s">
        <v>73</v>
      </c>
      <c r="C29" s="14" t="s">
        <v>74</v>
      </c>
      <c r="D29" s="24" t="s">
        <v>108</v>
      </c>
      <c r="E29" s="24" t="s">
        <v>109</v>
      </c>
      <c r="F29" s="15">
        <v>876</v>
      </c>
      <c r="G29" s="15" t="s">
        <v>44</v>
      </c>
      <c r="H29" s="18">
        <v>1</v>
      </c>
      <c r="I29" s="18">
        <v>71131000000</v>
      </c>
      <c r="J29" s="19" t="s">
        <v>53</v>
      </c>
      <c r="K29" s="42">
        <v>3785294.8679999993</v>
      </c>
      <c r="L29" s="20" t="s">
        <v>46</v>
      </c>
      <c r="M29" s="23" t="s">
        <v>50</v>
      </c>
      <c r="N29" s="11" t="s">
        <v>51</v>
      </c>
      <c r="O29" s="12" t="s">
        <v>52</v>
      </c>
      <c r="P29" s="12" t="s">
        <v>52</v>
      </c>
      <c r="Q29" s="65"/>
      <c r="R29" s="12"/>
      <c r="S29" s="12"/>
      <c r="T29" s="12"/>
      <c r="U29" s="12"/>
    </row>
    <row r="30" spans="1:21" ht="21" customHeight="1" x14ac:dyDescent="0.25">
      <c r="A30" s="130" t="s">
        <v>200</v>
      </c>
      <c r="B30" s="139"/>
      <c r="C30" s="139"/>
      <c r="D30" s="139"/>
      <c r="E30" s="139"/>
      <c r="F30" s="139"/>
      <c r="G30" s="139"/>
      <c r="H30" s="139"/>
      <c r="I30" s="139"/>
      <c r="J30" s="140"/>
      <c r="K30" s="43">
        <f>SUM(K27:K29)</f>
        <v>17705294.868000001</v>
      </c>
      <c r="L30" s="133"/>
      <c r="M30" s="141"/>
      <c r="N30" s="141"/>
      <c r="O30" s="141"/>
      <c r="P30" s="142"/>
      <c r="Q30" s="63"/>
      <c r="R30" s="12"/>
      <c r="S30" s="12"/>
      <c r="T30" s="12"/>
      <c r="U30" s="12"/>
    </row>
    <row r="31" spans="1:21" ht="21" customHeight="1" x14ac:dyDescent="0.25">
      <c r="A31" s="128" t="s">
        <v>203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</row>
    <row r="32" spans="1:21" ht="102" customHeight="1" x14ac:dyDescent="0.25">
      <c r="A32" s="28">
        <v>9</v>
      </c>
      <c r="B32" s="21" t="s">
        <v>76</v>
      </c>
      <c r="C32" s="14" t="s">
        <v>77</v>
      </c>
      <c r="D32" s="24" t="s">
        <v>78</v>
      </c>
      <c r="E32" s="24" t="s">
        <v>245</v>
      </c>
      <c r="F32" s="15">
        <v>876</v>
      </c>
      <c r="G32" s="15" t="s">
        <v>44</v>
      </c>
      <c r="H32" s="18">
        <v>1</v>
      </c>
      <c r="I32" s="18">
        <v>71129000011</v>
      </c>
      <c r="J32" s="19" t="s">
        <v>62</v>
      </c>
      <c r="K32" s="42">
        <v>195628.15</v>
      </c>
      <c r="L32" s="20" t="s">
        <v>46</v>
      </c>
      <c r="M32" s="23" t="s">
        <v>46</v>
      </c>
      <c r="N32" s="12" t="s">
        <v>51</v>
      </c>
      <c r="O32" s="12" t="s">
        <v>52</v>
      </c>
      <c r="P32" s="12" t="s">
        <v>49</v>
      </c>
      <c r="Q32" s="65"/>
      <c r="R32" s="12"/>
      <c r="S32" s="12"/>
      <c r="T32" s="12"/>
      <c r="U32" s="12"/>
    </row>
    <row r="33" spans="1:21" ht="108.75" customHeight="1" x14ac:dyDescent="0.25">
      <c r="A33" s="28">
        <v>10</v>
      </c>
      <c r="B33" s="21" t="s">
        <v>40</v>
      </c>
      <c r="C33" s="21" t="s">
        <v>98</v>
      </c>
      <c r="D33" s="24" t="s">
        <v>99</v>
      </c>
      <c r="E33" s="15" t="s">
        <v>43</v>
      </c>
      <c r="F33" s="15">
        <v>876</v>
      </c>
      <c r="G33" s="15" t="s">
        <v>44</v>
      </c>
      <c r="H33" s="18">
        <v>1</v>
      </c>
      <c r="I33" s="18">
        <v>71112000000</v>
      </c>
      <c r="J33" s="19" t="s">
        <v>100</v>
      </c>
      <c r="K33" s="42">
        <v>15328607.699999999</v>
      </c>
      <c r="L33" s="20" t="s">
        <v>46</v>
      </c>
      <c r="M33" s="23" t="s">
        <v>90</v>
      </c>
      <c r="N33" s="11" t="s">
        <v>51</v>
      </c>
      <c r="O33" s="12" t="s">
        <v>52</v>
      </c>
      <c r="P33" s="12" t="s">
        <v>49</v>
      </c>
      <c r="Q33" s="65"/>
      <c r="R33" s="12"/>
      <c r="S33" s="12"/>
      <c r="T33" s="12"/>
      <c r="U33" s="12"/>
    </row>
    <row r="34" spans="1:21" ht="21" customHeight="1" x14ac:dyDescent="0.25">
      <c r="A34" s="130" t="s">
        <v>204</v>
      </c>
      <c r="B34" s="131"/>
      <c r="C34" s="131"/>
      <c r="D34" s="131"/>
      <c r="E34" s="131"/>
      <c r="F34" s="131"/>
      <c r="G34" s="131"/>
      <c r="H34" s="131"/>
      <c r="I34" s="131"/>
      <c r="J34" s="132"/>
      <c r="K34" s="43">
        <f>SUM(K32:K33)</f>
        <v>15524235.85</v>
      </c>
      <c r="L34" s="133"/>
      <c r="M34" s="134"/>
      <c r="N34" s="134"/>
      <c r="O34" s="134"/>
      <c r="P34" s="135"/>
      <c r="Q34" s="63"/>
      <c r="R34" s="12"/>
      <c r="S34" s="12"/>
      <c r="T34" s="12"/>
      <c r="U34" s="12"/>
    </row>
    <row r="35" spans="1:21" ht="21" customHeight="1" x14ac:dyDescent="0.25">
      <c r="A35" s="136" t="s">
        <v>190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8"/>
    </row>
    <row r="36" spans="1:21" ht="208.5" customHeight="1" x14ac:dyDescent="0.25">
      <c r="A36" s="80">
        <v>11</v>
      </c>
      <c r="B36" s="34" t="s">
        <v>40</v>
      </c>
      <c r="C36" s="34" t="s">
        <v>41</v>
      </c>
      <c r="D36" s="82" t="s">
        <v>42</v>
      </c>
      <c r="E36" s="35" t="s">
        <v>43</v>
      </c>
      <c r="F36" s="35">
        <v>876</v>
      </c>
      <c r="G36" s="36" t="s">
        <v>44</v>
      </c>
      <c r="H36" s="37">
        <v>1</v>
      </c>
      <c r="I36" s="38">
        <v>71121000000</v>
      </c>
      <c r="J36" s="39" t="s">
        <v>45</v>
      </c>
      <c r="K36" s="46">
        <v>3658631.3</v>
      </c>
      <c r="L36" s="40" t="s">
        <v>46</v>
      </c>
      <c r="M36" s="40" t="s">
        <v>47</v>
      </c>
      <c r="N36" s="33" t="s">
        <v>48</v>
      </c>
      <c r="O36" s="33" t="s">
        <v>49</v>
      </c>
      <c r="P36" s="33" t="s">
        <v>49</v>
      </c>
      <c r="Q36" s="75"/>
      <c r="R36" s="33"/>
      <c r="S36" s="33"/>
      <c r="T36" s="33"/>
      <c r="U36" s="33"/>
    </row>
    <row r="37" spans="1:21" ht="21" customHeight="1" x14ac:dyDescent="0.25">
      <c r="A37" s="130" t="s">
        <v>191</v>
      </c>
      <c r="B37" s="139"/>
      <c r="C37" s="139"/>
      <c r="D37" s="139"/>
      <c r="E37" s="139"/>
      <c r="F37" s="139"/>
      <c r="G37" s="139"/>
      <c r="H37" s="139"/>
      <c r="I37" s="139"/>
      <c r="J37" s="140"/>
      <c r="K37" s="41">
        <f>K36</f>
        <v>3658631.3</v>
      </c>
      <c r="L37" s="133"/>
      <c r="M37" s="141"/>
      <c r="N37" s="141"/>
      <c r="O37" s="141"/>
      <c r="P37" s="142"/>
      <c r="Q37" s="63"/>
      <c r="R37" s="12"/>
      <c r="S37" s="12"/>
      <c r="T37" s="12"/>
      <c r="U37" s="12"/>
    </row>
    <row r="38" spans="1:21" ht="21" customHeight="1" x14ac:dyDescent="0.25">
      <c r="A38" s="136" t="s">
        <v>195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8"/>
    </row>
    <row r="39" spans="1:21" ht="72" customHeight="1" x14ac:dyDescent="0.25">
      <c r="A39" s="28">
        <v>12</v>
      </c>
      <c r="B39" s="5" t="s">
        <v>54</v>
      </c>
      <c r="C39" s="5" t="s">
        <v>161</v>
      </c>
      <c r="D39" s="83" t="s">
        <v>232</v>
      </c>
      <c r="E39" s="6" t="s">
        <v>229</v>
      </c>
      <c r="F39" s="6">
        <v>876</v>
      </c>
      <c r="G39" s="6" t="s">
        <v>44</v>
      </c>
      <c r="H39" s="7">
        <v>1</v>
      </c>
      <c r="I39" s="8">
        <v>71100000000</v>
      </c>
      <c r="J39" s="9" t="s">
        <v>55</v>
      </c>
      <c r="K39" s="45">
        <v>1654000</v>
      </c>
      <c r="L39" s="10" t="s">
        <v>46</v>
      </c>
      <c r="M39" s="10" t="s">
        <v>47</v>
      </c>
      <c r="N39" s="10" t="s">
        <v>51</v>
      </c>
      <c r="O39" s="10" t="s">
        <v>52</v>
      </c>
      <c r="P39" s="10" t="s">
        <v>52</v>
      </c>
      <c r="Q39" s="63"/>
      <c r="R39" s="12"/>
      <c r="S39" s="12"/>
      <c r="T39" s="12"/>
      <c r="U39" s="12"/>
    </row>
    <row r="40" spans="1:21" x14ac:dyDescent="0.25">
      <c r="A40" s="130" t="s">
        <v>196</v>
      </c>
      <c r="B40" s="139"/>
      <c r="C40" s="139"/>
      <c r="D40" s="139"/>
      <c r="E40" s="139"/>
      <c r="F40" s="139"/>
      <c r="G40" s="139"/>
      <c r="H40" s="139"/>
      <c r="I40" s="139"/>
      <c r="J40" s="140"/>
      <c r="K40" s="41">
        <f>K39</f>
        <v>1654000</v>
      </c>
      <c r="L40" s="133"/>
      <c r="M40" s="141"/>
      <c r="N40" s="141"/>
      <c r="O40" s="141"/>
      <c r="P40" s="142"/>
      <c r="Q40" s="63"/>
      <c r="R40" s="12"/>
      <c r="S40" s="12"/>
      <c r="T40" s="12"/>
      <c r="U40" s="12"/>
    </row>
    <row r="41" spans="1:21" x14ac:dyDescent="0.25">
      <c r="A41" s="136" t="s">
        <v>205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8"/>
    </row>
    <row r="42" spans="1:21" ht="108.75" customHeight="1" x14ac:dyDescent="0.25">
      <c r="A42" s="44">
        <v>13</v>
      </c>
      <c r="B42" s="14" t="s">
        <v>79</v>
      </c>
      <c r="C42" s="14" t="s">
        <v>80</v>
      </c>
      <c r="D42" s="24" t="s">
        <v>81</v>
      </c>
      <c r="E42" s="15" t="s">
        <v>82</v>
      </c>
      <c r="F42" s="15">
        <v>876</v>
      </c>
      <c r="G42" s="16" t="s">
        <v>44</v>
      </c>
      <c r="H42" s="17">
        <v>1</v>
      </c>
      <c r="I42" s="18">
        <v>71100000000</v>
      </c>
      <c r="J42" s="19" t="s">
        <v>55</v>
      </c>
      <c r="K42" s="42">
        <v>904000</v>
      </c>
      <c r="L42" s="20" t="s">
        <v>46</v>
      </c>
      <c r="M42" s="20" t="s">
        <v>47</v>
      </c>
      <c r="N42" s="11" t="s">
        <v>51</v>
      </c>
      <c r="O42" s="10" t="s">
        <v>52</v>
      </c>
      <c r="P42" s="10" t="s">
        <v>52</v>
      </c>
      <c r="Q42" s="65"/>
      <c r="R42" s="12"/>
      <c r="S42" s="12"/>
      <c r="T42" s="12"/>
      <c r="U42" s="12"/>
    </row>
    <row r="43" spans="1:21" ht="21" customHeight="1" x14ac:dyDescent="0.25">
      <c r="A43" s="130" t="s">
        <v>206</v>
      </c>
      <c r="B43" s="139"/>
      <c r="C43" s="139"/>
      <c r="D43" s="139"/>
      <c r="E43" s="139"/>
      <c r="F43" s="139"/>
      <c r="G43" s="139"/>
      <c r="H43" s="139"/>
      <c r="I43" s="139"/>
      <c r="J43" s="140"/>
      <c r="K43" s="43">
        <f>K42</f>
        <v>904000</v>
      </c>
      <c r="L43" s="133"/>
      <c r="M43" s="141"/>
      <c r="N43" s="141"/>
      <c r="O43" s="141"/>
      <c r="P43" s="142"/>
      <c r="Q43" s="63"/>
      <c r="R43" s="12"/>
      <c r="S43" s="12"/>
      <c r="T43" s="12"/>
      <c r="U43" s="12"/>
    </row>
    <row r="44" spans="1:21" ht="21" customHeight="1" x14ac:dyDescent="0.25">
      <c r="A44" s="128" t="s">
        <v>228</v>
      </c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</row>
    <row r="45" spans="1:21" ht="85.5" customHeight="1" x14ac:dyDescent="0.25">
      <c r="A45" s="28">
        <v>14</v>
      </c>
      <c r="B45" s="14" t="s">
        <v>105</v>
      </c>
      <c r="C45" s="14" t="s">
        <v>106</v>
      </c>
      <c r="D45" s="24" t="s">
        <v>107</v>
      </c>
      <c r="E45" s="15" t="s">
        <v>104</v>
      </c>
      <c r="F45" s="15">
        <v>876</v>
      </c>
      <c r="G45" s="16" t="s">
        <v>44</v>
      </c>
      <c r="H45" s="17">
        <v>1</v>
      </c>
      <c r="I45" s="18">
        <v>71100000000</v>
      </c>
      <c r="J45" s="19" t="s">
        <v>55</v>
      </c>
      <c r="K45" s="42">
        <v>188438.32</v>
      </c>
      <c r="L45" s="20" t="s">
        <v>46</v>
      </c>
      <c r="M45" s="20" t="s">
        <v>50</v>
      </c>
      <c r="N45" s="11" t="s">
        <v>51</v>
      </c>
      <c r="O45" s="12" t="s">
        <v>52</v>
      </c>
      <c r="P45" s="28" t="s">
        <v>52</v>
      </c>
      <c r="Q45" s="65"/>
      <c r="R45" s="12"/>
      <c r="S45" s="12"/>
      <c r="T45" s="12"/>
      <c r="U45" s="12"/>
    </row>
    <row r="46" spans="1:21" ht="21" customHeight="1" x14ac:dyDescent="0.25">
      <c r="A46" s="143" t="s">
        <v>209</v>
      </c>
      <c r="B46" s="144"/>
      <c r="C46" s="144"/>
      <c r="D46" s="144"/>
      <c r="E46" s="144"/>
      <c r="F46" s="144"/>
      <c r="G46" s="144"/>
      <c r="H46" s="144"/>
      <c r="I46" s="144"/>
      <c r="J46" s="144"/>
      <c r="K46" s="43">
        <f>SUM(K45:K45)</f>
        <v>188438.32</v>
      </c>
      <c r="L46" s="133"/>
      <c r="M46" s="134"/>
      <c r="N46" s="134"/>
      <c r="O46" s="134"/>
      <c r="P46" s="135"/>
      <c r="Q46" s="65"/>
      <c r="R46" s="12"/>
      <c r="S46" s="12"/>
      <c r="T46" s="12"/>
      <c r="U46" s="12"/>
    </row>
    <row r="47" spans="1:21" ht="21" customHeight="1" x14ac:dyDescent="0.25">
      <c r="A47" s="128" t="s">
        <v>197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</row>
    <row r="48" spans="1:21" ht="59.25" customHeight="1" x14ac:dyDescent="0.25">
      <c r="A48" s="28">
        <v>15</v>
      </c>
      <c r="B48" s="14" t="s">
        <v>57</v>
      </c>
      <c r="C48" s="14" t="s">
        <v>58</v>
      </c>
      <c r="D48" s="24" t="s">
        <v>59</v>
      </c>
      <c r="E48" s="15" t="s">
        <v>60</v>
      </c>
      <c r="F48" s="15">
        <v>876</v>
      </c>
      <c r="G48" s="16" t="s">
        <v>44</v>
      </c>
      <c r="H48" s="17">
        <v>1</v>
      </c>
      <c r="I48" s="18">
        <v>71131000000</v>
      </c>
      <c r="J48" s="19" t="s">
        <v>53</v>
      </c>
      <c r="K48" s="42">
        <v>1900800</v>
      </c>
      <c r="L48" s="20" t="s">
        <v>46</v>
      </c>
      <c r="M48" s="20" t="s">
        <v>47</v>
      </c>
      <c r="N48" s="11" t="s">
        <v>48</v>
      </c>
      <c r="O48" s="11" t="s">
        <v>49</v>
      </c>
      <c r="P48" s="11" t="s">
        <v>52</v>
      </c>
      <c r="Q48" s="65"/>
      <c r="R48" s="12"/>
      <c r="S48" s="12"/>
      <c r="T48" s="12"/>
      <c r="U48" s="12"/>
    </row>
    <row r="49" spans="1:21" ht="21" customHeight="1" x14ac:dyDescent="0.25">
      <c r="A49" s="130" t="s">
        <v>198</v>
      </c>
      <c r="B49" s="131"/>
      <c r="C49" s="131"/>
      <c r="D49" s="131"/>
      <c r="E49" s="131"/>
      <c r="F49" s="131"/>
      <c r="G49" s="131"/>
      <c r="H49" s="131"/>
      <c r="I49" s="131"/>
      <c r="J49" s="132"/>
      <c r="K49" s="43">
        <f>K48</f>
        <v>1900800</v>
      </c>
      <c r="L49" s="133"/>
      <c r="M49" s="134"/>
      <c r="N49" s="134"/>
      <c r="O49" s="134"/>
      <c r="P49" s="135"/>
      <c r="Q49" s="63"/>
      <c r="R49" s="12"/>
      <c r="S49" s="12"/>
      <c r="T49" s="12"/>
      <c r="U49" s="12"/>
    </row>
    <row r="50" spans="1:21" ht="21" customHeight="1" x14ac:dyDescent="0.25">
      <c r="A50" s="128" t="s">
        <v>210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</row>
    <row r="51" spans="1:21" ht="64.5" customHeight="1" x14ac:dyDescent="0.25">
      <c r="A51" s="13">
        <v>16</v>
      </c>
      <c r="B51" s="14" t="s">
        <v>173</v>
      </c>
      <c r="C51" s="14" t="s">
        <v>174</v>
      </c>
      <c r="D51" s="24" t="s">
        <v>175</v>
      </c>
      <c r="E51" s="15" t="s">
        <v>176</v>
      </c>
      <c r="F51" s="15">
        <v>876</v>
      </c>
      <c r="G51" s="16" t="s">
        <v>44</v>
      </c>
      <c r="H51" s="17">
        <v>1</v>
      </c>
      <c r="I51" s="18">
        <v>71131000000</v>
      </c>
      <c r="J51" s="19" t="s">
        <v>53</v>
      </c>
      <c r="K51" s="42">
        <v>16441374.949999999</v>
      </c>
      <c r="L51" s="20" t="s">
        <v>46</v>
      </c>
      <c r="M51" s="15" t="s">
        <v>163</v>
      </c>
      <c r="N51" s="11" t="s">
        <v>51</v>
      </c>
      <c r="O51" s="12" t="s">
        <v>52</v>
      </c>
      <c r="P51" s="12" t="s">
        <v>49</v>
      </c>
      <c r="Q51" s="64">
        <v>2362500</v>
      </c>
      <c r="R51" s="13"/>
      <c r="S51" s="13"/>
      <c r="T51" s="13"/>
      <c r="U51" s="13"/>
    </row>
    <row r="52" spans="1:21" ht="21" customHeight="1" x14ac:dyDescent="0.25">
      <c r="A52" s="143" t="s">
        <v>211</v>
      </c>
      <c r="B52" s="144"/>
      <c r="C52" s="144"/>
      <c r="D52" s="144"/>
      <c r="E52" s="144"/>
      <c r="F52" s="144"/>
      <c r="G52" s="144"/>
      <c r="H52" s="144"/>
      <c r="I52" s="144"/>
      <c r="J52" s="144"/>
      <c r="K52" s="43">
        <f>K51</f>
        <v>16441374.949999999</v>
      </c>
      <c r="L52" s="133"/>
      <c r="M52" s="134"/>
      <c r="N52" s="134"/>
      <c r="O52" s="134"/>
      <c r="P52" s="135"/>
      <c r="Q52" s="64">
        <f>Q51</f>
        <v>2362500</v>
      </c>
      <c r="R52" s="13"/>
      <c r="S52" s="13"/>
      <c r="T52" s="13"/>
      <c r="U52" s="13"/>
    </row>
    <row r="53" spans="1:21" ht="21" customHeight="1" x14ac:dyDescent="0.25">
      <c r="A53" s="128" t="s">
        <v>189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</row>
    <row r="54" spans="1:21" ht="116.25" customHeight="1" x14ac:dyDescent="0.25">
      <c r="A54" s="28">
        <v>18</v>
      </c>
      <c r="B54" s="14" t="s">
        <v>110</v>
      </c>
      <c r="C54" s="14" t="s">
        <v>111</v>
      </c>
      <c r="D54" s="24" t="s">
        <v>112</v>
      </c>
      <c r="E54" s="15" t="s">
        <v>113</v>
      </c>
      <c r="F54" s="15">
        <v>876</v>
      </c>
      <c r="G54" s="16" t="s">
        <v>44</v>
      </c>
      <c r="H54" s="17">
        <v>1</v>
      </c>
      <c r="I54" s="18">
        <v>71100000000</v>
      </c>
      <c r="J54" s="19" t="s">
        <v>55</v>
      </c>
      <c r="K54" s="42">
        <v>951481</v>
      </c>
      <c r="L54" s="20" t="s">
        <v>46</v>
      </c>
      <c r="M54" s="15" t="s">
        <v>50</v>
      </c>
      <c r="N54" s="44" t="s">
        <v>51</v>
      </c>
      <c r="O54" s="28" t="s">
        <v>52</v>
      </c>
      <c r="P54" s="28" t="s">
        <v>49</v>
      </c>
      <c r="Q54" s="65"/>
      <c r="R54" s="28" t="s">
        <v>241</v>
      </c>
      <c r="S54" s="28">
        <v>0.95148100000000002</v>
      </c>
      <c r="T54" s="28">
        <v>0.95148100000000002</v>
      </c>
      <c r="U54" s="28" t="s">
        <v>242</v>
      </c>
    </row>
    <row r="55" spans="1:21" ht="116.25" customHeight="1" x14ac:dyDescent="0.25">
      <c r="A55" s="81">
        <v>19</v>
      </c>
      <c r="B55" s="14" t="s">
        <v>63</v>
      </c>
      <c r="C55" s="14" t="s">
        <v>64</v>
      </c>
      <c r="D55" s="24" t="s">
        <v>65</v>
      </c>
      <c r="E55" s="15" t="s">
        <v>66</v>
      </c>
      <c r="F55" s="15">
        <v>876</v>
      </c>
      <c r="G55" s="16" t="s">
        <v>44</v>
      </c>
      <c r="H55" s="17">
        <v>1</v>
      </c>
      <c r="I55" s="18">
        <v>71131000000</v>
      </c>
      <c r="J55" s="19" t="s">
        <v>53</v>
      </c>
      <c r="K55" s="42">
        <v>4568980</v>
      </c>
      <c r="L55" s="20" t="s">
        <v>46</v>
      </c>
      <c r="M55" s="15" t="s">
        <v>50</v>
      </c>
      <c r="N55" s="44" t="s">
        <v>51</v>
      </c>
      <c r="O55" s="10" t="s">
        <v>52</v>
      </c>
      <c r="P55" s="10" t="s">
        <v>52</v>
      </c>
      <c r="Q55" s="65"/>
      <c r="R55" s="28" t="s">
        <v>236</v>
      </c>
      <c r="S55" s="28">
        <v>4.5689799999999998</v>
      </c>
      <c r="T55" s="28">
        <v>4.5689799999999998</v>
      </c>
      <c r="U55" s="28" t="s">
        <v>237</v>
      </c>
    </row>
    <row r="56" spans="1:21" ht="19.5" customHeight="1" x14ac:dyDescent="0.25">
      <c r="A56" s="130" t="s">
        <v>194</v>
      </c>
      <c r="B56" s="131"/>
      <c r="C56" s="131"/>
      <c r="D56" s="131"/>
      <c r="E56" s="131"/>
      <c r="F56" s="131"/>
      <c r="G56" s="131"/>
      <c r="H56" s="131"/>
      <c r="I56" s="131"/>
      <c r="J56" s="132"/>
      <c r="K56" s="43">
        <f>SUM(K54:K55)</f>
        <v>5520461</v>
      </c>
      <c r="L56" s="133"/>
      <c r="M56" s="134"/>
      <c r="N56" s="134"/>
      <c r="O56" s="134"/>
      <c r="P56" s="135"/>
      <c r="Q56" s="64"/>
      <c r="R56" s="12"/>
      <c r="S56" s="31">
        <f>SUM(S54:S55)</f>
        <v>5.5204610000000001</v>
      </c>
      <c r="T56" s="31">
        <f>SUM(T54:T55)</f>
        <v>5.5204610000000001</v>
      </c>
      <c r="U56" s="12"/>
    </row>
    <row r="57" spans="1:21" ht="21" customHeight="1" x14ac:dyDescent="0.25">
      <c r="A57" s="128" t="s">
        <v>192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</row>
    <row r="58" spans="1:21" ht="111" customHeight="1" x14ac:dyDescent="0.25">
      <c r="A58" s="28">
        <v>20</v>
      </c>
      <c r="B58" s="14" t="s">
        <v>91</v>
      </c>
      <c r="C58" s="14" t="s">
        <v>92</v>
      </c>
      <c r="D58" s="24" t="s">
        <v>93</v>
      </c>
      <c r="E58" s="15" t="s">
        <v>94</v>
      </c>
      <c r="F58" s="15">
        <v>876</v>
      </c>
      <c r="G58" s="16" t="s">
        <v>44</v>
      </c>
      <c r="H58" s="17">
        <v>1</v>
      </c>
      <c r="I58" s="18">
        <v>71100000000</v>
      </c>
      <c r="J58" s="19" t="s">
        <v>55</v>
      </c>
      <c r="K58" s="42">
        <v>500000</v>
      </c>
      <c r="L58" s="20" t="s">
        <v>46</v>
      </c>
      <c r="M58" s="15" t="s">
        <v>50</v>
      </c>
      <c r="N58" s="11" t="s">
        <v>51</v>
      </c>
      <c r="O58" s="12" t="s">
        <v>52</v>
      </c>
      <c r="P58" s="12" t="s">
        <v>52</v>
      </c>
      <c r="Q58" s="65"/>
      <c r="R58" s="28" t="s">
        <v>239</v>
      </c>
      <c r="S58" s="28">
        <v>0.49018</v>
      </c>
      <c r="T58" s="28">
        <v>0.49018</v>
      </c>
      <c r="U58" s="28" t="s">
        <v>238</v>
      </c>
    </row>
    <row r="59" spans="1:21" ht="96.75" customHeight="1" x14ac:dyDescent="0.25">
      <c r="A59" s="28">
        <v>21</v>
      </c>
      <c r="B59" s="14" t="s">
        <v>91</v>
      </c>
      <c r="C59" s="14" t="s">
        <v>92</v>
      </c>
      <c r="D59" s="24" t="s">
        <v>95</v>
      </c>
      <c r="E59" s="15" t="s">
        <v>94</v>
      </c>
      <c r="F59" s="15">
        <v>876</v>
      </c>
      <c r="G59" s="16" t="s">
        <v>44</v>
      </c>
      <c r="H59" s="17">
        <v>1</v>
      </c>
      <c r="I59" s="18">
        <v>71100000000</v>
      </c>
      <c r="J59" s="19" t="s">
        <v>55</v>
      </c>
      <c r="K59" s="42">
        <v>600000</v>
      </c>
      <c r="L59" s="20" t="s">
        <v>46</v>
      </c>
      <c r="M59" s="15" t="s">
        <v>50</v>
      </c>
      <c r="N59" s="11" t="s">
        <v>51</v>
      </c>
      <c r="O59" s="12" t="s">
        <v>52</v>
      </c>
      <c r="P59" s="12" t="s">
        <v>52</v>
      </c>
      <c r="Q59" s="65"/>
      <c r="R59" s="28" t="s">
        <v>240</v>
      </c>
      <c r="S59" s="28">
        <v>0.58821599999999996</v>
      </c>
      <c r="T59" s="28">
        <v>0.58821599999999996</v>
      </c>
      <c r="U59" s="28" t="s">
        <v>238</v>
      </c>
    </row>
    <row r="60" spans="1:21" ht="21" customHeight="1" x14ac:dyDescent="0.25">
      <c r="A60" s="130" t="s">
        <v>193</v>
      </c>
      <c r="B60" s="131"/>
      <c r="C60" s="131"/>
      <c r="D60" s="131"/>
      <c r="E60" s="131"/>
      <c r="F60" s="131"/>
      <c r="G60" s="131"/>
      <c r="H60" s="131"/>
      <c r="I60" s="131"/>
      <c r="J60" s="132"/>
      <c r="K60" s="43">
        <f>SUM(K58:K59)</f>
        <v>1100000</v>
      </c>
      <c r="L60" s="133"/>
      <c r="M60" s="134"/>
      <c r="N60" s="134"/>
      <c r="O60" s="134"/>
      <c r="P60" s="135"/>
      <c r="Q60" s="63"/>
      <c r="R60" s="12"/>
      <c r="S60" s="12">
        <f>S58+S59</f>
        <v>1.0783959999999999</v>
      </c>
      <c r="T60" s="12">
        <f>T58+T59</f>
        <v>1.0783959999999999</v>
      </c>
      <c r="U60" s="12"/>
    </row>
    <row r="61" spans="1:21" ht="18" customHeight="1" x14ac:dyDescent="0.25">
      <c r="A61" s="165" t="s">
        <v>118</v>
      </c>
      <c r="B61" s="150"/>
      <c r="C61" s="150"/>
      <c r="D61" s="150"/>
      <c r="E61" s="150"/>
      <c r="F61" s="150"/>
      <c r="G61" s="150"/>
      <c r="H61" s="150"/>
      <c r="I61" s="150"/>
      <c r="J61" s="151"/>
      <c r="K61" s="25">
        <f>K21+K25+K30+K34+K37+K40+K43+K46+K49+K52+K56+K60</f>
        <v>107889565.888</v>
      </c>
      <c r="L61" s="156"/>
      <c r="M61" s="134"/>
      <c r="N61" s="134"/>
      <c r="O61" s="134"/>
      <c r="P61" s="135"/>
      <c r="Q61" s="25">
        <f>Q52</f>
        <v>2362500</v>
      </c>
      <c r="R61" s="66"/>
      <c r="S61" s="67">
        <f>S56+S60</f>
        <v>6.5988569999999998</v>
      </c>
      <c r="T61" s="67">
        <f>T56+T60</f>
        <v>6.5988569999999998</v>
      </c>
      <c r="U61" s="13"/>
    </row>
    <row r="62" spans="1:21" ht="10.5" customHeight="1" x14ac:dyDescent="0.25">
      <c r="A62" s="164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</row>
    <row r="63" spans="1:21" ht="3.75" customHeight="1" x14ac:dyDescent="0.25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</row>
    <row r="65" spans="1:21" ht="22.5" customHeight="1" x14ac:dyDescent="0.25">
      <c r="A65" s="127" t="s">
        <v>326</v>
      </c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</row>
    <row r="66" spans="1:21" x14ac:dyDescent="0.25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</row>
    <row r="67" spans="1:21" ht="15" customHeight="1" x14ac:dyDescent="0.25">
      <c r="A67" s="127" t="s">
        <v>327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</row>
    <row r="68" spans="1:21" x14ac:dyDescent="0.25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</row>
    <row r="70" spans="1:21" ht="24" customHeight="1" x14ac:dyDescent="0.25">
      <c r="A70" s="153" t="s">
        <v>0</v>
      </c>
      <c r="B70" s="145" t="s">
        <v>1</v>
      </c>
      <c r="C70" s="145" t="s">
        <v>2</v>
      </c>
      <c r="D70" s="156" t="s">
        <v>24</v>
      </c>
      <c r="E70" s="157"/>
      <c r="F70" s="157"/>
      <c r="G70" s="157"/>
      <c r="H70" s="157"/>
      <c r="I70" s="157"/>
      <c r="J70" s="157"/>
      <c r="K70" s="157"/>
      <c r="L70" s="157"/>
      <c r="M70" s="158"/>
      <c r="N70" s="145" t="s">
        <v>15</v>
      </c>
      <c r="O70" s="145" t="s">
        <v>16</v>
      </c>
      <c r="P70" s="145" t="s">
        <v>18</v>
      </c>
      <c r="Q70" s="145" t="s">
        <v>19</v>
      </c>
      <c r="R70" s="145" t="s">
        <v>20</v>
      </c>
      <c r="S70" s="145" t="s">
        <v>21</v>
      </c>
      <c r="T70" s="145" t="s">
        <v>22</v>
      </c>
      <c r="U70" s="148" t="s">
        <v>23</v>
      </c>
    </row>
    <row r="71" spans="1:21" ht="63.75" customHeight="1" x14ac:dyDescent="0.25">
      <c r="A71" s="154"/>
      <c r="B71" s="146"/>
      <c r="C71" s="146"/>
      <c r="D71" s="145" t="s">
        <v>3</v>
      </c>
      <c r="E71" s="145" t="s">
        <v>4</v>
      </c>
      <c r="F71" s="160" t="s">
        <v>5</v>
      </c>
      <c r="G71" s="161"/>
      <c r="H71" s="153" t="s">
        <v>8</v>
      </c>
      <c r="I71" s="160" t="s">
        <v>9</v>
      </c>
      <c r="J71" s="161"/>
      <c r="K71" s="145" t="s">
        <v>11</v>
      </c>
      <c r="L71" s="160" t="s">
        <v>12</v>
      </c>
      <c r="M71" s="161"/>
      <c r="N71" s="146"/>
      <c r="O71" s="147"/>
      <c r="P71" s="147"/>
      <c r="Q71" s="146"/>
      <c r="R71" s="146"/>
      <c r="S71" s="146"/>
      <c r="T71" s="146"/>
      <c r="U71" s="146"/>
    </row>
    <row r="72" spans="1:21" ht="100.5" customHeight="1" x14ac:dyDescent="0.25">
      <c r="A72" s="155"/>
      <c r="B72" s="147"/>
      <c r="C72" s="147"/>
      <c r="D72" s="159"/>
      <c r="E72" s="159"/>
      <c r="F72" s="71" t="s">
        <v>6</v>
      </c>
      <c r="G72" s="71" t="s">
        <v>7</v>
      </c>
      <c r="H72" s="162"/>
      <c r="I72" s="71" t="s">
        <v>10</v>
      </c>
      <c r="J72" s="71" t="s">
        <v>7</v>
      </c>
      <c r="K72" s="163"/>
      <c r="L72" s="12" t="s">
        <v>13</v>
      </c>
      <c r="M72" s="12" t="s">
        <v>14</v>
      </c>
      <c r="N72" s="147"/>
      <c r="O72" s="12" t="s">
        <v>17</v>
      </c>
      <c r="P72" s="12" t="s">
        <v>17</v>
      </c>
      <c r="Q72" s="147"/>
      <c r="R72" s="147"/>
      <c r="S72" s="147"/>
      <c r="T72" s="147"/>
      <c r="U72" s="147"/>
    </row>
    <row r="73" spans="1:21" x14ac:dyDescent="0.25">
      <c r="A73" s="12">
        <v>1</v>
      </c>
      <c r="B73" s="12">
        <v>2</v>
      </c>
      <c r="C73" s="12">
        <v>3</v>
      </c>
      <c r="D73" s="12">
        <v>4</v>
      </c>
      <c r="E73" s="12">
        <v>5</v>
      </c>
      <c r="F73" s="12">
        <v>6</v>
      </c>
      <c r="G73" s="12">
        <v>7</v>
      </c>
      <c r="H73" s="12">
        <v>8</v>
      </c>
      <c r="I73" s="12">
        <v>9</v>
      </c>
      <c r="J73" s="12">
        <v>10</v>
      </c>
      <c r="K73" s="12">
        <v>11</v>
      </c>
      <c r="L73" s="12">
        <v>12</v>
      </c>
      <c r="M73" s="12">
        <v>13</v>
      </c>
      <c r="N73" s="12">
        <v>14</v>
      </c>
      <c r="O73" s="12">
        <v>15</v>
      </c>
      <c r="P73" s="12">
        <v>16</v>
      </c>
      <c r="Q73" s="12">
        <v>17</v>
      </c>
      <c r="R73" s="12">
        <v>18</v>
      </c>
      <c r="S73" s="12">
        <v>19</v>
      </c>
      <c r="T73" s="12">
        <v>20</v>
      </c>
      <c r="U73" s="12">
        <v>21</v>
      </c>
    </row>
    <row r="74" spans="1:21" ht="81.75" customHeight="1" x14ac:dyDescent="0.25">
      <c r="A74" s="4">
        <v>1</v>
      </c>
      <c r="B74" s="14" t="s">
        <v>85</v>
      </c>
      <c r="C74" s="14" t="s">
        <v>86</v>
      </c>
      <c r="D74" s="24" t="s">
        <v>87</v>
      </c>
      <c r="E74" s="15" t="s">
        <v>88</v>
      </c>
      <c r="F74" s="15">
        <v>168</v>
      </c>
      <c r="G74" s="16" t="s">
        <v>89</v>
      </c>
      <c r="H74" s="17">
        <v>8250</v>
      </c>
      <c r="I74" s="18">
        <v>71100000000</v>
      </c>
      <c r="J74" s="19" t="s">
        <v>55</v>
      </c>
      <c r="K74" s="42">
        <v>30953557</v>
      </c>
      <c r="L74" s="20" t="s">
        <v>46</v>
      </c>
      <c r="M74" s="15" t="s">
        <v>90</v>
      </c>
      <c r="N74" s="44" t="s">
        <v>234</v>
      </c>
      <c r="O74" s="12" t="s">
        <v>52</v>
      </c>
      <c r="P74" s="12" t="s">
        <v>52</v>
      </c>
      <c r="Q74" s="65"/>
      <c r="R74" s="12"/>
      <c r="S74" s="12"/>
      <c r="T74" s="12"/>
      <c r="U74" s="12"/>
    </row>
    <row r="75" spans="1:21" ht="80.25" customHeight="1" x14ac:dyDescent="0.25">
      <c r="A75" s="4">
        <v>2</v>
      </c>
      <c r="B75" s="14" t="s">
        <v>73</v>
      </c>
      <c r="C75" s="14" t="s">
        <v>74</v>
      </c>
      <c r="D75" s="24" t="s">
        <v>83</v>
      </c>
      <c r="E75" s="24" t="s">
        <v>84</v>
      </c>
      <c r="F75" s="15">
        <v>876</v>
      </c>
      <c r="G75" s="16" t="s">
        <v>44</v>
      </c>
      <c r="H75" s="17">
        <v>1</v>
      </c>
      <c r="I75" s="18">
        <v>71131000000</v>
      </c>
      <c r="J75" s="19" t="s">
        <v>53</v>
      </c>
      <c r="K75" s="42">
        <v>485000</v>
      </c>
      <c r="L75" s="20" t="s">
        <v>46</v>
      </c>
      <c r="M75" s="20" t="s">
        <v>50</v>
      </c>
      <c r="N75" s="44" t="s">
        <v>51</v>
      </c>
      <c r="O75" s="12" t="s">
        <v>52</v>
      </c>
      <c r="P75" s="28" t="s">
        <v>52</v>
      </c>
      <c r="Q75" s="65"/>
      <c r="R75" s="12"/>
      <c r="S75" s="12"/>
      <c r="T75" s="12"/>
      <c r="U75" s="12"/>
    </row>
    <row r="76" spans="1:21" ht="108.75" customHeight="1" x14ac:dyDescent="0.25">
      <c r="A76" s="4">
        <v>3</v>
      </c>
      <c r="B76" s="21" t="s">
        <v>73</v>
      </c>
      <c r="C76" s="21" t="s">
        <v>74</v>
      </c>
      <c r="D76" s="24" t="s">
        <v>108</v>
      </c>
      <c r="E76" s="24" t="s">
        <v>109</v>
      </c>
      <c r="F76" s="15">
        <v>876</v>
      </c>
      <c r="G76" s="15" t="s">
        <v>44</v>
      </c>
      <c r="H76" s="18">
        <v>1</v>
      </c>
      <c r="I76" s="18">
        <v>71131000000</v>
      </c>
      <c r="J76" s="19" t="s">
        <v>53</v>
      </c>
      <c r="K76" s="42">
        <v>3785294.8679999993</v>
      </c>
      <c r="L76" s="20" t="s">
        <v>46</v>
      </c>
      <c r="M76" s="20" t="s">
        <v>50</v>
      </c>
      <c r="N76" s="44" t="s">
        <v>51</v>
      </c>
      <c r="O76" s="12" t="s">
        <v>52</v>
      </c>
      <c r="P76" s="12" t="s">
        <v>52</v>
      </c>
      <c r="Q76" s="65"/>
      <c r="R76" s="12"/>
      <c r="S76" s="12"/>
      <c r="T76" s="12"/>
      <c r="U76" s="12"/>
    </row>
    <row r="77" spans="1:21" ht="78.75" customHeight="1" x14ac:dyDescent="0.25">
      <c r="A77" s="4">
        <v>4</v>
      </c>
      <c r="B77" s="5" t="s">
        <v>54</v>
      </c>
      <c r="C77" s="5" t="s">
        <v>161</v>
      </c>
      <c r="D77" s="83" t="s">
        <v>232</v>
      </c>
      <c r="E77" s="6" t="s">
        <v>229</v>
      </c>
      <c r="F77" s="6">
        <v>876</v>
      </c>
      <c r="G77" s="6" t="s">
        <v>44</v>
      </c>
      <c r="H77" s="7">
        <v>1</v>
      </c>
      <c r="I77" s="8">
        <v>71100000000</v>
      </c>
      <c r="J77" s="9" t="s">
        <v>55</v>
      </c>
      <c r="K77" s="45">
        <v>1654000</v>
      </c>
      <c r="L77" s="10" t="s">
        <v>46</v>
      </c>
      <c r="M77" s="10" t="s">
        <v>47</v>
      </c>
      <c r="N77" s="10" t="s">
        <v>51</v>
      </c>
      <c r="O77" s="10" t="s">
        <v>52</v>
      </c>
      <c r="P77" s="10" t="s">
        <v>52</v>
      </c>
      <c r="Q77" s="63"/>
      <c r="R77" s="12"/>
      <c r="S77" s="12"/>
      <c r="T77" s="12"/>
      <c r="U77" s="12"/>
    </row>
    <row r="78" spans="1:21" ht="108.75" customHeight="1" x14ac:dyDescent="0.25">
      <c r="A78" s="4">
        <v>5</v>
      </c>
      <c r="B78" s="14" t="s">
        <v>79</v>
      </c>
      <c r="C78" s="14" t="s">
        <v>80</v>
      </c>
      <c r="D78" s="24" t="s">
        <v>81</v>
      </c>
      <c r="E78" s="15" t="s">
        <v>82</v>
      </c>
      <c r="F78" s="15">
        <v>876</v>
      </c>
      <c r="G78" s="16" t="s">
        <v>44</v>
      </c>
      <c r="H78" s="17">
        <v>1</v>
      </c>
      <c r="I78" s="18">
        <v>71100000000</v>
      </c>
      <c r="J78" s="19" t="s">
        <v>55</v>
      </c>
      <c r="K78" s="42">
        <v>904000</v>
      </c>
      <c r="L78" s="20" t="s">
        <v>46</v>
      </c>
      <c r="M78" s="20" t="s">
        <v>47</v>
      </c>
      <c r="N78" s="44" t="s">
        <v>51</v>
      </c>
      <c r="O78" s="10" t="s">
        <v>52</v>
      </c>
      <c r="P78" s="10" t="s">
        <v>52</v>
      </c>
      <c r="Q78" s="65"/>
      <c r="R78" s="12"/>
      <c r="S78" s="12"/>
      <c r="T78" s="12"/>
      <c r="U78" s="12"/>
    </row>
    <row r="79" spans="1:21" ht="94.5" customHeight="1" x14ac:dyDescent="0.25">
      <c r="A79" s="4">
        <v>6</v>
      </c>
      <c r="B79" s="14" t="s">
        <v>105</v>
      </c>
      <c r="C79" s="14" t="s">
        <v>106</v>
      </c>
      <c r="D79" s="24" t="s">
        <v>107</v>
      </c>
      <c r="E79" s="15" t="s">
        <v>104</v>
      </c>
      <c r="F79" s="15">
        <v>876</v>
      </c>
      <c r="G79" s="16" t="s">
        <v>44</v>
      </c>
      <c r="H79" s="17">
        <v>1</v>
      </c>
      <c r="I79" s="18">
        <v>71100000000</v>
      </c>
      <c r="J79" s="19" t="s">
        <v>55</v>
      </c>
      <c r="K79" s="42">
        <v>188438.32</v>
      </c>
      <c r="L79" s="20" t="s">
        <v>46</v>
      </c>
      <c r="M79" s="20" t="s">
        <v>50</v>
      </c>
      <c r="N79" s="44" t="s">
        <v>51</v>
      </c>
      <c r="O79" s="12" t="s">
        <v>52</v>
      </c>
      <c r="P79" s="28" t="s">
        <v>52</v>
      </c>
      <c r="Q79" s="65"/>
      <c r="R79" s="12"/>
      <c r="S79" s="12"/>
      <c r="T79" s="12"/>
      <c r="U79" s="12"/>
    </row>
    <row r="80" spans="1:21" ht="105.75" customHeight="1" x14ac:dyDescent="0.25">
      <c r="A80" s="4">
        <v>7</v>
      </c>
      <c r="B80" s="14" t="s">
        <v>57</v>
      </c>
      <c r="C80" s="14" t="s">
        <v>58</v>
      </c>
      <c r="D80" s="24" t="s">
        <v>59</v>
      </c>
      <c r="E80" s="15" t="s">
        <v>60</v>
      </c>
      <c r="F80" s="15">
        <v>876</v>
      </c>
      <c r="G80" s="16" t="s">
        <v>44</v>
      </c>
      <c r="H80" s="17">
        <v>1</v>
      </c>
      <c r="I80" s="18">
        <v>71131000000</v>
      </c>
      <c r="J80" s="19" t="s">
        <v>53</v>
      </c>
      <c r="K80" s="42">
        <v>1900800</v>
      </c>
      <c r="L80" s="20" t="s">
        <v>46</v>
      </c>
      <c r="M80" s="20" t="s">
        <v>47</v>
      </c>
      <c r="N80" s="44" t="s">
        <v>48</v>
      </c>
      <c r="O80" s="11" t="s">
        <v>49</v>
      </c>
      <c r="P80" s="11" t="s">
        <v>52</v>
      </c>
      <c r="Q80" s="65"/>
      <c r="R80" s="12"/>
      <c r="S80" s="12"/>
      <c r="T80" s="12"/>
      <c r="U80" s="12"/>
    </row>
    <row r="81" spans="1:21" ht="71.25" customHeight="1" x14ac:dyDescent="0.25">
      <c r="A81" s="4">
        <v>8</v>
      </c>
      <c r="B81" s="14" t="s">
        <v>63</v>
      </c>
      <c r="C81" s="14" t="s">
        <v>64</v>
      </c>
      <c r="D81" s="24" t="s">
        <v>65</v>
      </c>
      <c r="E81" s="15" t="s">
        <v>66</v>
      </c>
      <c r="F81" s="15">
        <v>876</v>
      </c>
      <c r="G81" s="16" t="s">
        <v>44</v>
      </c>
      <c r="H81" s="17">
        <v>1</v>
      </c>
      <c r="I81" s="18">
        <v>71131000000</v>
      </c>
      <c r="J81" s="19" t="s">
        <v>53</v>
      </c>
      <c r="K81" s="42">
        <v>4568980</v>
      </c>
      <c r="L81" s="20" t="s">
        <v>46</v>
      </c>
      <c r="M81" s="15" t="s">
        <v>50</v>
      </c>
      <c r="N81" s="44" t="s">
        <v>51</v>
      </c>
      <c r="O81" s="10" t="s">
        <v>52</v>
      </c>
      <c r="P81" s="10" t="s">
        <v>52</v>
      </c>
      <c r="Q81" s="65"/>
      <c r="R81" s="28" t="s">
        <v>236</v>
      </c>
      <c r="S81" s="28">
        <v>4.5689799999999998</v>
      </c>
      <c r="T81" s="28">
        <v>4.5689799999999998</v>
      </c>
      <c r="U81" s="28" t="s">
        <v>237</v>
      </c>
    </row>
    <row r="82" spans="1:21" ht="98.25" customHeight="1" x14ac:dyDescent="0.25">
      <c r="A82" s="74">
        <v>9</v>
      </c>
      <c r="B82" s="14" t="s">
        <v>91</v>
      </c>
      <c r="C82" s="14" t="s">
        <v>92</v>
      </c>
      <c r="D82" s="24" t="s">
        <v>93</v>
      </c>
      <c r="E82" s="15" t="s">
        <v>94</v>
      </c>
      <c r="F82" s="15">
        <v>876</v>
      </c>
      <c r="G82" s="16" t="s">
        <v>44</v>
      </c>
      <c r="H82" s="17">
        <v>1</v>
      </c>
      <c r="I82" s="18">
        <v>71100000000</v>
      </c>
      <c r="J82" s="19" t="s">
        <v>55</v>
      </c>
      <c r="K82" s="42">
        <v>500000</v>
      </c>
      <c r="L82" s="20" t="s">
        <v>46</v>
      </c>
      <c r="M82" s="15" t="s">
        <v>50</v>
      </c>
      <c r="N82" s="44" t="s">
        <v>51</v>
      </c>
      <c r="O82" s="12" t="s">
        <v>52</v>
      </c>
      <c r="P82" s="12" t="s">
        <v>52</v>
      </c>
      <c r="Q82" s="65"/>
      <c r="R82" s="28" t="s">
        <v>239</v>
      </c>
      <c r="S82" s="28">
        <v>0.49018</v>
      </c>
      <c r="T82" s="28">
        <v>0.49018</v>
      </c>
      <c r="U82" s="28" t="s">
        <v>238</v>
      </c>
    </row>
    <row r="83" spans="1:21" ht="101.25" customHeight="1" x14ac:dyDescent="0.25">
      <c r="A83" s="73">
        <v>10</v>
      </c>
      <c r="B83" s="14" t="s">
        <v>91</v>
      </c>
      <c r="C83" s="14" t="s">
        <v>92</v>
      </c>
      <c r="D83" s="24" t="s">
        <v>95</v>
      </c>
      <c r="E83" s="15" t="s">
        <v>94</v>
      </c>
      <c r="F83" s="15">
        <v>876</v>
      </c>
      <c r="G83" s="16" t="s">
        <v>44</v>
      </c>
      <c r="H83" s="17">
        <v>1</v>
      </c>
      <c r="I83" s="18">
        <v>71100000000</v>
      </c>
      <c r="J83" s="19" t="s">
        <v>55</v>
      </c>
      <c r="K83" s="42">
        <v>600000</v>
      </c>
      <c r="L83" s="20" t="s">
        <v>46</v>
      </c>
      <c r="M83" s="15" t="s">
        <v>50</v>
      </c>
      <c r="N83" s="44" t="s">
        <v>51</v>
      </c>
      <c r="O83" s="12" t="s">
        <v>52</v>
      </c>
      <c r="P83" s="12" t="s">
        <v>52</v>
      </c>
      <c r="Q83" s="65"/>
      <c r="R83" s="28" t="s">
        <v>240</v>
      </c>
      <c r="S83" s="28">
        <v>0.58821599999999996</v>
      </c>
      <c r="T83" s="28">
        <v>0.58821599999999996</v>
      </c>
      <c r="U83" s="28" t="s">
        <v>238</v>
      </c>
    </row>
    <row r="84" spans="1:21" x14ac:dyDescent="0.25">
      <c r="A84" s="149" t="s">
        <v>177</v>
      </c>
      <c r="B84" s="150"/>
      <c r="C84" s="150"/>
      <c r="D84" s="150"/>
      <c r="E84" s="150"/>
      <c r="F84" s="150"/>
      <c r="G84" s="150"/>
      <c r="H84" s="150"/>
      <c r="I84" s="150"/>
      <c r="J84" s="151"/>
      <c r="K84" s="29">
        <f>SUM(K74:K83)</f>
        <v>45540070.188000001</v>
      </c>
      <c r="L84" s="152"/>
      <c r="M84" s="134"/>
      <c r="N84" s="134"/>
      <c r="O84" s="134"/>
      <c r="P84" s="135"/>
      <c r="Q84" s="4"/>
      <c r="R84" s="4"/>
      <c r="S84" s="69">
        <f>SUM(S81:S83)</f>
        <v>5.6473759999999995</v>
      </c>
      <c r="T84" s="69">
        <f>SUM(T81:T83)</f>
        <v>5.6473759999999995</v>
      </c>
      <c r="U84" s="4"/>
    </row>
  </sheetData>
  <autoFilter ref="A18:U63"/>
  <mergeCells count="97">
    <mergeCell ref="A7:C7"/>
    <mergeCell ref="A8:C8"/>
    <mergeCell ref="A9:C9"/>
    <mergeCell ref="A10:C10"/>
    <mergeCell ref="A11:C11"/>
    <mergeCell ref="D12:E12"/>
    <mergeCell ref="R15:R17"/>
    <mergeCell ref="S15:S17"/>
    <mergeCell ref="T15:T17"/>
    <mergeCell ref="U15:U17"/>
    <mergeCell ref="P15:P16"/>
    <mergeCell ref="Q15:Q17"/>
    <mergeCell ref="F16:G16"/>
    <mergeCell ref="I16:J16"/>
    <mergeCell ref="K16:K17"/>
    <mergeCell ref="L16:M16"/>
    <mergeCell ref="H16:H17"/>
    <mergeCell ref="D7:E7"/>
    <mergeCell ref="D8:E8"/>
    <mergeCell ref="D9:E9"/>
    <mergeCell ref="D10:E10"/>
    <mergeCell ref="D11:E11"/>
    <mergeCell ref="F3:I5"/>
    <mergeCell ref="L3:O5"/>
    <mergeCell ref="A61:J61"/>
    <mergeCell ref="L61:P61"/>
    <mergeCell ref="A62:U63"/>
    <mergeCell ref="A12:C12"/>
    <mergeCell ref="D15:M15"/>
    <mergeCell ref="A15:A17"/>
    <mergeCell ref="B15:B17"/>
    <mergeCell ref="C15:C17"/>
    <mergeCell ref="A13:C13"/>
    <mergeCell ref="D13:E13"/>
    <mergeCell ref="E16:E17"/>
    <mergeCell ref="D16:D17"/>
    <mergeCell ref="N15:N17"/>
    <mergeCell ref="O15:O16"/>
    <mergeCell ref="A84:J84"/>
    <mergeCell ref="L84:P84"/>
    <mergeCell ref="P70:P71"/>
    <mergeCell ref="A70:A72"/>
    <mergeCell ref="B70:B72"/>
    <mergeCell ref="C70:C72"/>
    <mergeCell ref="D70:M70"/>
    <mergeCell ref="N70:N72"/>
    <mergeCell ref="O70:O71"/>
    <mergeCell ref="D71:D72"/>
    <mergeCell ref="E71:E72"/>
    <mergeCell ref="F71:G71"/>
    <mergeCell ref="I71:J71"/>
    <mergeCell ref="H71:H72"/>
    <mergeCell ref="K71:K72"/>
    <mergeCell ref="L71:M71"/>
    <mergeCell ref="T70:T72"/>
    <mergeCell ref="U70:U72"/>
    <mergeCell ref="A67:U68"/>
    <mergeCell ref="A40:J40"/>
    <mergeCell ref="A30:J30"/>
    <mergeCell ref="L46:P46"/>
    <mergeCell ref="A52:J52"/>
    <mergeCell ref="L52:P52"/>
    <mergeCell ref="Q70:Q72"/>
    <mergeCell ref="R70:R72"/>
    <mergeCell ref="S70:S72"/>
    <mergeCell ref="A49:J49"/>
    <mergeCell ref="L40:P40"/>
    <mergeCell ref="L49:P49"/>
    <mergeCell ref="A38:U38"/>
    <mergeCell ref="A50:U50"/>
    <mergeCell ref="A57:U57"/>
    <mergeCell ref="A60:J60"/>
    <mergeCell ref="L60:P60"/>
    <mergeCell ref="L30:P30"/>
    <mergeCell ref="A44:U44"/>
    <mergeCell ref="A46:J46"/>
    <mergeCell ref="A35:U35"/>
    <mergeCell ref="A53:U53"/>
    <mergeCell ref="A37:J37"/>
    <mergeCell ref="L37:P37"/>
    <mergeCell ref="A47:U47"/>
    <mergeCell ref="A65:U65"/>
    <mergeCell ref="A19:U19"/>
    <mergeCell ref="A21:J21"/>
    <mergeCell ref="L21:P21"/>
    <mergeCell ref="A31:U31"/>
    <mergeCell ref="A34:J34"/>
    <mergeCell ref="L34:P34"/>
    <mergeCell ref="A22:U22"/>
    <mergeCell ref="A56:J56"/>
    <mergeCell ref="L56:P56"/>
    <mergeCell ref="A41:U41"/>
    <mergeCell ref="A43:J43"/>
    <mergeCell ref="A25:J25"/>
    <mergeCell ref="L25:P25"/>
    <mergeCell ref="L43:P43"/>
    <mergeCell ref="A26:U26"/>
  </mergeCells>
  <hyperlinks>
    <hyperlink ref="D10" r:id="rId1"/>
  </hyperlinks>
  <pageMargins left="0.70866141732283472" right="0.70866141732283472" top="0.74803149606299213" bottom="0.74803149606299213" header="0.31496062992125984" footer="0.31496062992125984"/>
  <pageSetup paperSize="8" scale="60" fitToHeight="999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78"/>
  <sheetViews>
    <sheetView topLeftCell="A52" zoomScale="80" zoomScaleNormal="80" workbookViewId="0">
      <selection activeCell="A63" sqref="A63:U64"/>
    </sheetView>
  </sheetViews>
  <sheetFormatPr defaultRowHeight="15" x14ac:dyDescent="0.25"/>
  <cols>
    <col min="1" max="1" width="6.5703125" customWidth="1"/>
    <col min="2" max="2" width="11.140625" customWidth="1"/>
    <col min="3" max="3" width="13.28515625" customWidth="1"/>
    <col min="4" max="4" width="25.7109375" customWidth="1"/>
    <col min="5" max="5" width="22.7109375" customWidth="1"/>
    <col min="6" max="6" width="6.42578125" customWidth="1"/>
    <col min="7" max="7" width="9" customWidth="1"/>
    <col min="8" max="8" width="10.42578125" customWidth="1"/>
    <col min="9" max="9" width="14" customWidth="1"/>
    <col min="10" max="10" width="15.42578125" customWidth="1"/>
    <col min="11" max="11" width="18.28515625" customWidth="1"/>
    <col min="12" max="12" width="15.85546875" customWidth="1"/>
    <col min="13" max="13" width="15.28515625" customWidth="1"/>
    <col min="14" max="14" width="16.7109375" customWidth="1"/>
    <col min="15" max="15" width="18" customWidth="1"/>
    <col min="16" max="16" width="13.140625" customWidth="1"/>
    <col min="17" max="17" width="20.42578125" customWidth="1"/>
    <col min="18" max="18" width="14.85546875" customWidth="1"/>
    <col min="19" max="19" width="13.28515625" customWidth="1"/>
    <col min="20" max="20" width="14.5703125" customWidth="1"/>
    <col min="21" max="21" width="20" customWidth="1"/>
    <col min="23" max="23" width="13.5703125" bestFit="1" customWidth="1"/>
  </cols>
  <sheetData>
    <row r="2" spans="1:21" x14ac:dyDescent="0.25">
      <c r="F2" s="164" t="s">
        <v>37</v>
      </c>
      <c r="G2" s="164"/>
      <c r="H2" s="164"/>
      <c r="I2" s="164"/>
      <c r="L2" s="164"/>
      <c r="M2" s="164"/>
      <c r="N2" s="164"/>
      <c r="O2" s="164"/>
    </row>
    <row r="3" spans="1:21" x14ac:dyDescent="0.25">
      <c r="F3" s="164"/>
      <c r="G3" s="164"/>
      <c r="H3" s="164"/>
      <c r="I3" s="164"/>
      <c r="L3" s="164"/>
      <c r="M3" s="164"/>
      <c r="N3" s="164"/>
      <c r="O3" s="164"/>
    </row>
    <row r="4" spans="1:21" ht="19.5" customHeight="1" x14ac:dyDescent="0.25">
      <c r="F4" s="164"/>
      <c r="G4" s="164"/>
      <c r="H4" s="164"/>
      <c r="I4" s="164"/>
      <c r="L4" s="164"/>
      <c r="M4" s="164"/>
      <c r="N4" s="164"/>
      <c r="O4" s="164"/>
    </row>
    <row r="6" spans="1:21" ht="42" customHeight="1" x14ac:dyDescent="0.25">
      <c r="A6" s="152" t="s">
        <v>25</v>
      </c>
      <c r="B6" s="134"/>
      <c r="C6" s="135"/>
      <c r="D6" s="152" t="s">
        <v>26</v>
      </c>
      <c r="E6" s="135"/>
    </row>
    <row r="7" spans="1:21" ht="34.5" customHeight="1" x14ac:dyDescent="0.25">
      <c r="A7" s="152" t="s">
        <v>27</v>
      </c>
      <c r="B7" s="134"/>
      <c r="C7" s="135"/>
      <c r="D7" s="152" t="s">
        <v>28</v>
      </c>
      <c r="E7" s="135"/>
    </row>
    <row r="8" spans="1:21" x14ac:dyDescent="0.25">
      <c r="A8" s="152" t="s">
        <v>29</v>
      </c>
      <c r="B8" s="134"/>
      <c r="C8" s="135"/>
      <c r="D8" s="152" t="s">
        <v>30</v>
      </c>
      <c r="E8" s="135"/>
    </row>
    <row r="9" spans="1:21" x14ac:dyDescent="0.25">
      <c r="A9" s="152" t="s">
        <v>31</v>
      </c>
      <c r="B9" s="134"/>
      <c r="C9" s="135"/>
      <c r="D9" s="167" t="s">
        <v>32</v>
      </c>
      <c r="E9" s="135"/>
    </row>
    <row r="10" spans="1:21" x14ac:dyDescent="0.25">
      <c r="A10" s="152" t="s">
        <v>33</v>
      </c>
      <c r="B10" s="134"/>
      <c r="C10" s="135"/>
      <c r="D10" s="152">
        <v>8601029263</v>
      </c>
      <c r="E10" s="135"/>
    </row>
    <row r="11" spans="1:21" x14ac:dyDescent="0.25">
      <c r="A11" s="152" t="s">
        <v>34</v>
      </c>
      <c r="B11" s="134"/>
      <c r="C11" s="135"/>
      <c r="D11" s="152">
        <v>860101001</v>
      </c>
      <c r="E11" s="135"/>
    </row>
    <row r="12" spans="1:21" x14ac:dyDescent="0.25">
      <c r="A12" s="152" t="s">
        <v>35</v>
      </c>
      <c r="B12" s="134"/>
      <c r="C12" s="135"/>
      <c r="D12" s="166">
        <v>71131000000</v>
      </c>
      <c r="E12" s="135"/>
    </row>
    <row r="14" spans="1:21" x14ac:dyDescent="0.25">
      <c r="A14" s="182" t="s">
        <v>0</v>
      </c>
      <c r="B14" s="185" t="s">
        <v>1</v>
      </c>
      <c r="C14" s="185" t="s">
        <v>2</v>
      </c>
      <c r="D14" s="152" t="s">
        <v>24</v>
      </c>
      <c r="E14" s="134"/>
      <c r="F14" s="134"/>
      <c r="G14" s="134"/>
      <c r="H14" s="134"/>
      <c r="I14" s="134"/>
      <c r="J14" s="134"/>
      <c r="K14" s="134"/>
      <c r="L14" s="134"/>
      <c r="M14" s="135"/>
      <c r="N14" s="185" t="s">
        <v>15</v>
      </c>
      <c r="O14" s="185" t="s">
        <v>16</v>
      </c>
      <c r="P14" s="185" t="s">
        <v>18</v>
      </c>
      <c r="Q14" s="185" t="s">
        <v>19</v>
      </c>
      <c r="R14" s="185" t="s">
        <v>20</v>
      </c>
      <c r="S14" s="185" t="s">
        <v>21</v>
      </c>
      <c r="T14" s="185" t="s">
        <v>22</v>
      </c>
      <c r="U14" s="188" t="s">
        <v>23</v>
      </c>
    </row>
    <row r="15" spans="1:21" ht="73.5" customHeight="1" x14ac:dyDescent="0.25">
      <c r="A15" s="183"/>
      <c r="B15" s="186"/>
      <c r="C15" s="186"/>
      <c r="D15" s="185" t="s">
        <v>3</v>
      </c>
      <c r="E15" s="185" t="s">
        <v>4</v>
      </c>
      <c r="F15" s="180" t="s">
        <v>5</v>
      </c>
      <c r="G15" s="190"/>
      <c r="H15" s="182" t="s">
        <v>8</v>
      </c>
      <c r="I15" s="180" t="s">
        <v>9</v>
      </c>
      <c r="J15" s="190"/>
      <c r="K15" s="185" t="s">
        <v>11</v>
      </c>
      <c r="L15" s="180" t="s">
        <v>12</v>
      </c>
      <c r="M15" s="190"/>
      <c r="N15" s="186"/>
      <c r="O15" s="187"/>
      <c r="P15" s="187"/>
      <c r="Q15" s="186"/>
      <c r="R15" s="186"/>
      <c r="S15" s="186"/>
      <c r="T15" s="186"/>
      <c r="U15" s="186"/>
    </row>
    <row r="16" spans="1:21" ht="81.75" customHeight="1" x14ac:dyDescent="0.25">
      <c r="A16" s="184"/>
      <c r="B16" s="187"/>
      <c r="C16" s="187"/>
      <c r="D16" s="189"/>
      <c r="E16" s="189"/>
      <c r="F16" s="72" t="s">
        <v>6</v>
      </c>
      <c r="G16" s="72" t="s">
        <v>7</v>
      </c>
      <c r="H16" s="162"/>
      <c r="I16" s="3" t="s">
        <v>10</v>
      </c>
      <c r="J16" s="3" t="s">
        <v>7</v>
      </c>
      <c r="K16" s="191"/>
      <c r="L16" s="3" t="s">
        <v>13</v>
      </c>
      <c r="M16" s="3" t="s">
        <v>14</v>
      </c>
      <c r="N16" s="187"/>
      <c r="O16" s="3" t="s">
        <v>17</v>
      </c>
      <c r="P16" s="3" t="s">
        <v>17</v>
      </c>
      <c r="Q16" s="187"/>
      <c r="R16" s="187"/>
      <c r="S16" s="187"/>
      <c r="T16" s="187"/>
      <c r="U16" s="187"/>
    </row>
    <row r="17" spans="1:21" x14ac:dyDescent="0.25">
      <c r="A17" s="3">
        <v>1</v>
      </c>
      <c r="B17" s="3">
        <v>2</v>
      </c>
      <c r="C17" s="3">
        <v>3</v>
      </c>
      <c r="D17" s="3">
        <v>4</v>
      </c>
      <c r="E17" s="3">
        <v>5</v>
      </c>
      <c r="F17" s="3">
        <v>6</v>
      </c>
      <c r="G17" s="3">
        <v>7</v>
      </c>
      <c r="H17" s="3">
        <v>8</v>
      </c>
      <c r="I17" s="3">
        <v>9</v>
      </c>
      <c r="J17" s="3">
        <v>10</v>
      </c>
      <c r="K17" s="3">
        <v>11</v>
      </c>
      <c r="L17" s="3">
        <v>12</v>
      </c>
      <c r="M17" s="3">
        <v>13</v>
      </c>
      <c r="N17" s="3">
        <v>14</v>
      </c>
      <c r="O17" s="3">
        <v>15</v>
      </c>
      <c r="P17" s="3">
        <v>16</v>
      </c>
      <c r="Q17" s="3">
        <v>17</v>
      </c>
      <c r="R17" s="3">
        <v>18</v>
      </c>
      <c r="S17" s="3">
        <v>19</v>
      </c>
      <c r="T17" s="3">
        <v>20</v>
      </c>
      <c r="U17" s="3">
        <v>21</v>
      </c>
    </row>
    <row r="18" spans="1:21" ht="21" customHeight="1" x14ac:dyDescent="0.25">
      <c r="A18" s="170" t="s">
        <v>219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2"/>
    </row>
    <row r="19" spans="1:21" ht="69" customHeight="1" x14ac:dyDescent="0.25">
      <c r="A19" s="70">
        <v>23</v>
      </c>
      <c r="B19" s="14" t="s">
        <v>138</v>
      </c>
      <c r="C19" s="14" t="s">
        <v>139</v>
      </c>
      <c r="D19" s="24" t="s">
        <v>140</v>
      </c>
      <c r="E19" s="15" t="s">
        <v>141</v>
      </c>
      <c r="F19" s="15">
        <v>166</v>
      </c>
      <c r="G19" s="16" t="s">
        <v>142</v>
      </c>
      <c r="H19" s="17">
        <v>42000</v>
      </c>
      <c r="I19" s="18">
        <v>71100000000</v>
      </c>
      <c r="J19" s="19" t="s">
        <v>55</v>
      </c>
      <c r="K19" s="42">
        <v>9681064.8599999994</v>
      </c>
      <c r="L19" s="20" t="s">
        <v>50</v>
      </c>
      <c r="M19" s="20" t="s">
        <v>47</v>
      </c>
      <c r="N19" s="70" t="s">
        <v>51</v>
      </c>
      <c r="O19" s="3" t="s">
        <v>52</v>
      </c>
      <c r="P19" s="3" t="s">
        <v>52</v>
      </c>
      <c r="Q19" s="77"/>
      <c r="R19" s="3"/>
      <c r="S19" s="3"/>
      <c r="T19" s="3"/>
      <c r="U19" s="3"/>
    </row>
    <row r="20" spans="1:21" ht="21" customHeight="1" x14ac:dyDescent="0.25">
      <c r="A20" s="168" t="s">
        <v>220</v>
      </c>
      <c r="B20" s="131"/>
      <c r="C20" s="131"/>
      <c r="D20" s="131"/>
      <c r="E20" s="131"/>
      <c r="F20" s="131"/>
      <c r="G20" s="131"/>
      <c r="H20" s="131"/>
      <c r="I20" s="131"/>
      <c r="J20" s="132"/>
      <c r="K20" s="47">
        <f>K19</f>
        <v>9681064.8599999994</v>
      </c>
      <c r="L20" s="169"/>
      <c r="M20" s="134"/>
      <c r="N20" s="134"/>
      <c r="O20" s="134"/>
      <c r="P20" s="135"/>
      <c r="Q20" s="58"/>
      <c r="R20" s="3"/>
      <c r="S20" s="3"/>
      <c r="T20" s="3"/>
      <c r="U20" s="3"/>
    </row>
    <row r="21" spans="1:21" ht="21" customHeight="1" x14ac:dyDescent="0.25">
      <c r="A21" s="170" t="s">
        <v>212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2"/>
    </row>
    <row r="22" spans="1:21" ht="74.25" customHeight="1" x14ac:dyDescent="0.25">
      <c r="A22" s="70">
        <v>24</v>
      </c>
      <c r="B22" s="21" t="s">
        <v>73</v>
      </c>
      <c r="C22" s="14" t="s">
        <v>74</v>
      </c>
      <c r="D22" s="24" t="s">
        <v>119</v>
      </c>
      <c r="E22" s="24" t="s">
        <v>75</v>
      </c>
      <c r="F22" s="15">
        <v>876</v>
      </c>
      <c r="G22" s="16" t="s">
        <v>44</v>
      </c>
      <c r="H22" s="17">
        <v>1</v>
      </c>
      <c r="I22" s="18">
        <v>71131000000</v>
      </c>
      <c r="J22" s="19" t="s">
        <v>53</v>
      </c>
      <c r="K22" s="42">
        <v>4554101.79</v>
      </c>
      <c r="L22" s="20" t="s">
        <v>50</v>
      </c>
      <c r="M22" s="20" t="s">
        <v>50</v>
      </c>
      <c r="N22" s="3" t="s">
        <v>51</v>
      </c>
      <c r="O22" s="3" t="s">
        <v>52</v>
      </c>
      <c r="P22" s="70" t="s">
        <v>52</v>
      </c>
      <c r="Q22" s="77"/>
      <c r="R22" s="3"/>
      <c r="S22" s="3"/>
      <c r="T22" s="3"/>
      <c r="U22" s="3"/>
    </row>
    <row r="23" spans="1:21" ht="60" customHeight="1" x14ac:dyDescent="0.25">
      <c r="A23" s="70">
        <v>26</v>
      </c>
      <c r="B23" s="21" t="s">
        <v>68</v>
      </c>
      <c r="C23" s="14" t="s">
        <v>69</v>
      </c>
      <c r="D23" s="24" t="s">
        <v>70</v>
      </c>
      <c r="E23" s="24" t="s">
        <v>146</v>
      </c>
      <c r="F23" s="15">
        <v>796</v>
      </c>
      <c r="G23" s="16" t="s">
        <v>61</v>
      </c>
      <c r="H23" s="17">
        <v>1</v>
      </c>
      <c r="I23" s="18">
        <v>71131000000</v>
      </c>
      <c r="J23" s="19" t="s">
        <v>53</v>
      </c>
      <c r="K23" s="42">
        <v>618476.93999999994</v>
      </c>
      <c r="L23" s="20" t="s">
        <v>50</v>
      </c>
      <c r="M23" s="20" t="s">
        <v>90</v>
      </c>
      <c r="N23" s="3" t="s">
        <v>51</v>
      </c>
      <c r="O23" s="3" t="s">
        <v>52</v>
      </c>
      <c r="P23" s="3" t="s">
        <v>49</v>
      </c>
      <c r="Q23" s="77"/>
      <c r="R23" s="3"/>
      <c r="S23" s="3"/>
      <c r="T23" s="3"/>
      <c r="U23" s="3"/>
    </row>
    <row r="24" spans="1:21" ht="133.5" customHeight="1" x14ac:dyDescent="0.25">
      <c r="A24" s="70">
        <v>27</v>
      </c>
      <c r="B24" s="21" t="s">
        <v>68</v>
      </c>
      <c r="C24" s="14" t="s">
        <v>69</v>
      </c>
      <c r="D24" s="24" t="s">
        <v>258</v>
      </c>
      <c r="E24" s="24" t="s">
        <v>259</v>
      </c>
      <c r="F24" s="15">
        <v>796</v>
      </c>
      <c r="G24" s="16" t="s">
        <v>61</v>
      </c>
      <c r="H24" s="17">
        <v>2</v>
      </c>
      <c r="I24" s="18">
        <v>71131000000</v>
      </c>
      <c r="J24" s="19" t="s">
        <v>53</v>
      </c>
      <c r="K24" s="42">
        <v>1002756</v>
      </c>
      <c r="L24" s="20" t="s">
        <v>50</v>
      </c>
      <c r="M24" s="20" t="s">
        <v>90</v>
      </c>
      <c r="N24" s="3" t="s">
        <v>51</v>
      </c>
      <c r="O24" s="3" t="s">
        <v>52</v>
      </c>
      <c r="P24" s="3" t="s">
        <v>49</v>
      </c>
      <c r="Q24" s="77"/>
      <c r="R24" s="3"/>
      <c r="S24" s="3"/>
      <c r="T24" s="3"/>
      <c r="U24" s="3"/>
    </row>
    <row r="25" spans="1:21" ht="84.75" customHeight="1" x14ac:dyDescent="0.25">
      <c r="A25" s="70">
        <v>28</v>
      </c>
      <c r="B25" s="21" t="s">
        <v>260</v>
      </c>
      <c r="C25" s="14" t="s">
        <v>261</v>
      </c>
      <c r="D25" s="24" t="s">
        <v>262</v>
      </c>
      <c r="E25" s="24" t="s">
        <v>263</v>
      </c>
      <c r="F25" s="15">
        <v>876</v>
      </c>
      <c r="G25" s="16" t="s">
        <v>44</v>
      </c>
      <c r="H25" s="17">
        <v>1</v>
      </c>
      <c r="I25" s="18">
        <v>71131000000</v>
      </c>
      <c r="J25" s="19" t="s">
        <v>53</v>
      </c>
      <c r="K25" s="42">
        <v>330397.33</v>
      </c>
      <c r="L25" s="20" t="s">
        <v>50</v>
      </c>
      <c r="M25" s="20" t="s">
        <v>90</v>
      </c>
      <c r="N25" s="3" t="s">
        <v>51</v>
      </c>
      <c r="O25" s="3" t="s">
        <v>52</v>
      </c>
      <c r="P25" s="3" t="s">
        <v>52</v>
      </c>
      <c r="Q25" s="77"/>
      <c r="R25" s="3"/>
      <c r="S25" s="3"/>
      <c r="T25" s="3"/>
      <c r="U25" s="3"/>
    </row>
    <row r="26" spans="1:21" ht="123" customHeight="1" x14ac:dyDescent="0.25">
      <c r="A26" s="70">
        <v>29</v>
      </c>
      <c r="B26" s="21" t="s">
        <v>73</v>
      </c>
      <c r="C26" s="14" t="s">
        <v>74</v>
      </c>
      <c r="D26" s="24" t="s">
        <v>264</v>
      </c>
      <c r="E26" s="24" t="s">
        <v>259</v>
      </c>
      <c r="F26" s="15">
        <v>876</v>
      </c>
      <c r="G26" s="16" t="s">
        <v>44</v>
      </c>
      <c r="H26" s="17">
        <v>1</v>
      </c>
      <c r="I26" s="18">
        <v>71131000000</v>
      </c>
      <c r="J26" s="19" t="s">
        <v>53</v>
      </c>
      <c r="K26" s="42">
        <v>1048723.69</v>
      </c>
      <c r="L26" s="20" t="s">
        <v>50</v>
      </c>
      <c r="M26" s="20" t="s">
        <v>47</v>
      </c>
      <c r="N26" s="3" t="s">
        <v>51</v>
      </c>
      <c r="O26" s="3" t="s">
        <v>52</v>
      </c>
      <c r="P26" s="3" t="s">
        <v>52</v>
      </c>
      <c r="Q26" s="77"/>
      <c r="R26" s="3"/>
      <c r="S26" s="3"/>
      <c r="T26" s="3"/>
      <c r="U26" s="3"/>
    </row>
    <row r="27" spans="1:21" ht="21" customHeight="1" x14ac:dyDescent="0.25">
      <c r="A27" s="168" t="s">
        <v>213</v>
      </c>
      <c r="B27" s="131"/>
      <c r="C27" s="131"/>
      <c r="D27" s="131"/>
      <c r="E27" s="131"/>
      <c r="F27" s="131"/>
      <c r="G27" s="131"/>
      <c r="H27" s="131"/>
      <c r="I27" s="131"/>
      <c r="J27" s="132"/>
      <c r="K27" s="47">
        <f>SUM(K22:K26)</f>
        <v>7554455.75</v>
      </c>
      <c r="L27" s="169"/>
      <c r="M27" s="134"/>
      <c r="N27" s="134"/>
      <c r="O27" s="134"/>
      <c r="P27" s="135"/>
      <c r="Q27" s="58"/>
      <c r="R27" s="3"/>
      <c r="S27" s="3"/>
      <c r="T27" s="3"/>
      <c r="U27" s="3"/>
    </row>
    <row r="28" spans="1:21" ht="21" customHeight="1" x14ac:dyDescent="0.25">
      <c r="A28" s="170" t="s">
        <v>223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2"/>
    </row>
    <row r="29" spans="1:21" ht="121.5" customHeight="1" x14ac:dyDescent="0.25">
      <c r="A29" s="70">
        <v>30</v>
      </c>
      <c r="B29" s="14" t="s">
        <v>147</v>
      </c>
      <c r="C29" s="14" t="s">
        <v>148</v>
      </c>
      <c r="D29" s="24" t="s">
        <v>149</v>
      </c>
      <c r="E29" s="15" t="s">
        <v>150</v>
      </c>
      <c r="F29" s="15">
        <v>876</v>
      </c>
      <c r="G29" s="16" t="s">
        <v>44</v>
      </c>
      <c r="H29" s="17">
        <v>1</v>
      </c>
      <c r="I29" s="18">
        <v>71131000000</v>
      </c>
      <c r="J29" s="19" t="s">
        <v>53</v>
      </c>
      <c r="K29" s="42">
        <v>867700</v>
      </c>
      <c r="L29" s="20" t="s">
        <v>50</v>
      </c>
      <c r="M29" s="20" t="s">
        <v>90</v>
      </c>
      <c r="N29" s="3" t="s">
        <v>56</v>
      </c>
      <c r="O29" s="3" t="s">
        <v>52</v>
      </c>
      <c r="P29" s="3" t="s">
        <v>52</v>
      </c>
      <c r="Q29" s="77"/>
      <c r="R29" s="3"/>
      <c r="S29" s="3"/>
      <c r="T29" s="3"/>
      <c r="U29" s="3"/>
    </row>
    <row r="30" spans="1:21" ht="21" customHeight="1" x14ac:dyDescent="0.25">
      <c r="A30" s="168" t="s">
        <v>224</v>
      </c>
      <c r="B30" s="177"/>
      <c r="C30" s="177"/>
      <c r="D30" s="177"/>
      <c r="E30" s="177"/>
      <c r="F30" s="177"/>
      <c r="G30" s="177"/>
      <c r="H30" s="177"/>
      <c r="I30" s="177"/>
      <c r="J30" s="178"/>
      <c r="K30" s="47">
        <f>K29</f>
        <v>867700</v>
      </c>
      <c r="L30" s="169"/>
      <c r="M30" s="134"/>
      <c r="N30" s="134"/>
      <c r="O30" s="134"/>
      <c r="P30" s="135"/>
      <c r="Q30" s="58"/>
      <c r="R30" s="3"/>
      <c r="S30" s="3"/>
      <c r="T30" s="3"/>
      <c r="U30" s="3"/>
    </row>
    <row r="31" spans="1:21" ht="21" customHeight="1" x14ac:dyDescent="0.25">
      <c r="A31" s="170" t="s">
        <v>221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2"/>
    </row>
    <row r="32" spans="1:21" ht="111.75" customHeight="1" x14ac:dyDescent="0.25">
      <c r="A32" s="70">
        <v>31</v>
      </c>
      <c r="B32" s="14" t="s">
        <v>110</v>
      </c>
      <c r="C32" s="14" t="s">
        <v>143</v>
      </c>
      <c r="D32" s="24" t="s">
        <v>144</v>
      </c>
      <c r="E32" s="15" t="s">
        <v>145</v>
      </c>
      <c r="F32" s="15">
        <v>876</v>
      </c>
      <c r="G32" s="16" t="s">
        <v>44</v>
      </c>
      <c r="H32" s="17">
        <v>1</v>
      </c>
      <c r="I32" s="18">
        <v>71112000014</v>
      </c>
      <c r="J32" s="19" t="s">
        <v>96</v>
      </c>
      <c r="K32" s="42">
        <v>2535618.2200000002</v>
      </c>
      <c r="L32" s="20" t="s">
        <v>50</v>
      </c>
      <c r="M32" s="20" t="s">
        <v>90</v>
      </c>
      <c r="N32" s="3" t="s">
        <v>51</v>
      </c>
      <c r="O32" s="3" t="s">
        <v>52</v>
      </c>
      <c r="P32" s="3" t="s">
        <v>49</v>
      </c>
      <c r="Q32" s="77"/>
      <c r="R32" s="3"/>
      <c r="S32" s="3"/>
      <c r="T32" s="3"/>
      <c r="U32" s="3"/>
    </row>
    <row r="33" spans="1:21" ht="21" customHeight="1" x14ac:dyDescent="0.25">
      <c r="A33" s="168" t="s">
        <v>222</v>
      </c>
      <c r="B33" s="177"/>
      <c r="C33" s="177"/>
      <c r="D33" s="177"/>
      <c r="E33" s="177"/>
      <c r="F33" s="177"/>
      <c r="G33" s="177"/>
      <c r="H33" s="177"/>
      <c r="I33" s="177"/>
      <c r="J33" s="178"/>
      <c r="K33" s="47">
        <f>K32</f>
        <v>2535618.2200000002</v>
      </c>
      <c r="L33" s="169"/>
      <c r="M33" s="134"/>
      <c r="N33" s="134"/>
      <c r="O33" s="134"/>
      <c r="P33" s="135"/>
      <c r="Q33" s="58"/>
      <c r="R33" s="3"/>
      <c r="S33" s="3"/>
      <c r="T33" s="3"/>
      <c r="U33" s="3"/>
    </row>
    <row r="34" spans="1:21" ht="21" customHeight="1" x14ac:dyDescent="0.25">
      <c r="A34" s="170" t="s">
        <v>215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2"/>
    </row>
    <row r="35" spans="1:21" ht="85.5" customHeight="1" x14ac:dyDescent="0.25">
      <c r="A35" s="79">
        <v>32</v>
      </c>
      <c r="B35" s="48" t="s">
        <v>127</v>
      </c>
      <c r="C35" s="48" t="s">
        <v>128</v>
      </c>
      <c r="D35" s="49" t="s">
        <v>129</v>
      </c>
      <c r="E35" s="55" t="s">
        <v>130</v>
      </c>
      <c r="F35" s="49">
        <v>876</v>
      </c>
      <c r="G35" s="50" t="s">
        <v>44</v>
      </c>
      <c r="H35" s="51">
        <v>1</v>
      </c>
      <c r="I35" s="52">
        <v>71100000000</v>
      </c>
      <c r="J35" s="53" t="s">
        <v>55</v>
      </c>
      <c r="K35" s="84">
        <v>1323016.6299999999</v>
      </c>
      <c r="L35" s="54" t="s">
        <v>50</v>
      </c>
      <c r="M35" s="54" t="s">
        <v>50</v>
      </c>
      <c r="N35" s="32" t="s">
        <v>48</v>
      </c>
      <c r="O35" s="32" t="s">
        <v>49</v>
      </c>
      <c r="P35" s="32" t="s">
        <v>49</v>
      </c>
      <c r="Q35" s="78"/>
      <c r="R35" s="32"/>
      <c r="S35" s="32"/>
      <c r="T35" s="32"/>
      <c r="U35" s="32"/>
    </row>
    <row r="36" spans="1:21" ht="21" customHeight="1" x14ac:dyDescent="0.25">
      <c r="A36" s="168" t="s">
        <v>216</v>
      </c>
      <c r="B36" s="131"/>
      <c r="C36" s="131"/>
      <c r="D36" s="131"/>
      <c r="E36" s="131"/>
      <c r="F36" s="131"/>
      <c r="G36" s="131"/>
      <c r="H36" s="131"/>
      <c r="I36" s="131"/>
      <c r="J36" s="132"/>
      <c r="K36" s="47">
        <f>K35</f>
        <v>1323016.6299999999</v>
      </c>
      <c r="L36" s="169"/>
      <c r="M36" s="134"/>
      <c r="N36" s="134"/>
      <c r="O36" s="134"/>
      <c r="P36" s="135"/>
      <c r="Q36" s="60"/>
      <c r="R36" s="32"/>
      <c r="S36" s="32"/>
      <c r="T36" s="32"/>
      <c r="U36" s="32"/>
    </row>
    <row r="37" spans="1:21" ht="21" customHeight="1" x14ac:dyDescent="0.25">
      <c r="A37" s="170" t="s">
        <v>195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2"/>
    </row>
    <row r="38" spans="1:21" ht="76.5" customHeight="1" x14ac:dyDescent="0.25">
      <c r="A38" s="44">
        <v>33</v>
      </c>
      <c r="B38" s="5" t="s">
        <v>85</v>
      </c>
      <c r="C38" s="5" t="s">
        <v>230</v>
      </c>
      <c r="D38" s="83" t="s">
        <v>233</v>
      </c>
      <c r="E38" s="6" t="s">
        <v>231</v>
      </c>
      <c r="F38" s="6">
        <v>876</v>
      </c>
      <c r="G38" s="6" t="s">
        <v>44</v>
      </c>
      <c r="H38" s="7">
        <v>1</v>
      </c>
      <c r="I38" s="8">
        <v>71100000000</v>
      </c>
      <c r="J38" s="9" t="s">
        <v>55</v>
      </c>
      <c r="K38" s="45">
        <v>1357000</v>
      </c>
      <c r="L38" s="10" t="s">
        <v>50</v>
      </c>
      <c r="M38" s="10" t="s">
        <v>47</v>
      </c>
      <c r="N38" s="10" t="s">
        <v>51</v>
      </c>
      <c r="O38" s="10" t="s">
        <v>52</v>
      </c>
      <c r="P38" s="10" t="s">
        <v>52</v>
      </c>
      <c r="Q38" s="63"/>
      <c r="R38" s="12"/>
      <c r="S38" s="12"/>
      <c r="T38" s="12"/>
      <c r="U38" s="12"/>
    </row>
    <row r="39" spans="1:21" ht="21" customHeight="1" x14ac:dyDescent="0.25">
      <c r="A39" s="168" t="s">
        <v>196</v>
      </c>
      <c r="B39" s="131"/>
      <c r="C39" s="131"/>
      <c r="D39" s="131"/>
      <c r="E39" s="131"/>
      <c r="F39" s="131"/>
      <c r="G39" s="131"/>
      <c r="H39" s="131"/>
      <c r="I39" s="131"/>
      <c r="J39" s="132"/>
      <c r="K39" s="47">
        <f>K38</f>
        <v>1357000</v>
      </c>
      <c r="L39" s="169"/>
      <c r="M39" s="134"/>
      <c r="N39" s="134"/>
      <c r="O39" s="134"/>
      <c r="P39" s="135"/>
      <c r="Q39" s="58"/>
      <c r="R39" s="3"/>
      <c r="S39" s="3"/>
      <c r="T39" s="3"/>
      <c r="U39" s="3"/>
    </row>
    <row r="40" spans="1:21" ht="20.25" customHeight="1" x14ac:dyDescent="0.25">
      <c r="A40" s="170" t="s">
        <v>217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2"/>
    </row>
    <row r="41" spans="1:21" ht="57" customHeight="1" x14ac:dyDescent="0.25">
      <c r="A41" s="70">
        <v>34</v>
      </c>
      <c r="B41" s="14" t="s">
        <v>131</v>
      </c>
      <c r="C41" s="14" t="s">
        <v>132</v>
      </c>
      <c r="D41" s="24" t="s">
        <v>133</v>
      </c>
      <c r="E41" s="15" t="s">
        <v>134</v>
      </c>
      <c r="F41" s="15">
        <v>168</v>
      </c>
      <c r="G41" s="16" t="s">
        <v>89</v>
      </c>
      <c r="H41" s="17">
        <v>500</v>
      </c>
      <c r="I41" s="18">
        <v>71119000013</v>
      </c>
      <c r="J41" s="19" t="s">
        <v>135</v>
      </c>
      <c r="K41" s="42">
        <v>2312528.7200000002</v>
      </c>
      <c r="L41" s="20" t="s">
        <v>50</v>
      </c>
      <c r="M41" s="20" t="s">
        <v>136</v>
      </c>
      <c r="N41" s="3" t="s">
        <v>48</v>
      </c>
      <c r="O41" s="3" t="s">
        <v>49</v>
      </c>
      <c r="P41" s="3" t="s">
        <v>49</v>
      </c>
      <c r="Q41" s="77">
        <v>909090</v>
      </c>
      <c r="R41" s="3"/>
      <c r="S41" s="3"/>
      <c r="T41" s="3"/>
      <c r="U41" s="3"/>
    </row>
    <row r="42" spans="1:21" ht="20.25" customHeight="1" x14ac:dyDescent="0.25">
      <c r="A42" s="168" t="s">
        <v>218</v>
      </c>
      <c r="B42" s="131"/>
      <c r="C42" s="131"/>
      <c r="D42" s="131"/>
      <c r="E42" s="131"/>
      <c r="F42" s="131"/>
      <c r="G42" s="131"/>
      <c r="H42" s="131"/>
      <c r="I42" s="131"/>
      <c r="J42" s="132"/>
      <c r="K42" s="47">
        <f>K41</f>
        <v>2312528.7200000002</v>
      </c>
      <c r="L42" s="169"/>
      <c r="M42" s="134"/>
      <c r="N42" s="134"/>
      <c r="O42" s="134"/>
      <c r="P42" s="135"/>
      <c r="Q42" s="58">
        <f>Q41</f>
        <v>909090</v>
      </c>
      <c r="R42" s="3"/>
      <c r="S42" s="3"/>
      <c r="T42" s="3"/>
      <c r="U42" s="3"/>
    </row>
    <row r="43" spans="1:21" ht="20.25" customHeight="1" x14ac:dyDescent="0.25">
      <c r="A43" s="170" t="s">
        <v>228</v>
      </c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2"/>
    </row>
    <row r="44" spans="1:21" ht="82.5" customHeight="1" x14ac:dyDescent="0.25">
      <c r="A44" s="44">
        <v>35</v>
      </c>
      <c r="B44" s="14" t="s">
        <v>101</v>
      </c>
      <c r="C44" s="14" t="s">
        <v>102</v>
      </c>
      <c r="D44" s="24" t="s">
        <v>103</v>
      </c>
      <c r="E44" s="15" t="s">
        <v>104</v>
      </c>
      <c r="F44" s="15">
        <v>876</v>
      </c>
      <c r="G44" s="16" t="s">
        <v>44</v>
      </c>
      <c r="H44" s="17">
        <v>1</v>
      </c>
      <c r="I44" s="18">
        <v>71100000000</v>
      </c>
      <c r="J44" s="19" t="s">
        <v>55</v>
      </c>
      <c r="K44" s="42">
        <v>2971889.6</v>
      </c>
      <c r="L44" s="20" t="s">
        <v>50</v>
      </c>
      <c r="M44" s="20" t="s">
        <v>50</v>
      </c>
      <c r="N44" s="11" t="s">
        <v>51</v>
      </c>
      <c r="O44" s="12" t="s">
        <v>52</v>
      </c>
      <c r="P44" s="28" t="s">
        <v>52</v>
      </c>
      <c r="Q44" s="77"/>
      <c r="R44" s="70"/>
      <c r="S44" s="70"/>
      <c r="T44" s="70"/>
      <c r="U44" s="70"/>
    </row>
    <row r="45" spans="1:21" ht="20.25" customHeight="1" x14ac:dyDescent="0.25">
      <c r="A45" s="168"/>
      <c r="B45" s="131"/>
      <c r="C45" s="131"/>
      <c r="D45" s="131"/>
      <c r="E45" s="131"/>
      <c r="F45" s="131"/>
      <c r="G45" s="131"/>
      <c r="H45" s="131"/>
      <c r="I45" s="131"/>
      <c r="J45" s="132"/>
      <c r="K45" s="47">
        <f>K44</f>
        <v>2971889.6</v>
      </c>
      <c r="L45" s="169"/>
      <c r="M45" s="134"/>
      <c r="N45" s="134"/>
      <c r="O45" s="134"/>
      <c r="P45" s="134"/>
      <c r="Q45" s="134"/>
      <c r="R45" s="134"/>
      <c r="S45" s="134"/>
      <c r="T45" s="134"/>
      <c r="U45" s="135"/>
    </row>
    <row r="46" spans="1:21" ht="20.25" customHeight="1" x14ac:dyDescent="0.25">
      <c r="A46" s="170" t="s">
        <v>273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2"/>
    </row>
    <row r="47" spans="1:21" ht="78" customHeight="1" x14ac:dyDescent="0.25">
      <c r="A47" s="70">
        <v>37</v>
      </c>
      <c r="B47" s="70" t="s">
        <v>274</v>
      </c>
      <c r="C47" s="70" t="s">
        <v>275</v>
      </c>
      <c r="D47" s="70" t="s">
        <v>276</v>
      </c>
      <c r="E47" s="70" t="s">
        <v>277</v>
      </c>
      <c r="F47" s="15">
        <v>876</v>
      </c>
      <c r="G47" s="16" t="s">
        <v>44</v>
      </c>
      <c r="H47" s="17">
        <v>1</v>
      </c>
      <c r="I47" s="18">
        <v>71131000000</v>
      </c>
      <c r="J47" s="19" t="s">
        <v>53</v>
      </c>
      <c r="K47" s="42">
        <v>370677.12</v>
      </c>
      <c r="L47" s="70" t="s">
        <v>50</v>
      </c>
      <c r="M47" s="70" t="s">
        <v>136</v>
      </c>
      <c r="N47" s="70" t="s">
        <v>51</v>
      </c>
      <c r="O47" s="4" t="s">
        <v>52</v>
      </c>
      <c r="P47" s="4" t="s">
        <v>49</v>
      </c>
      <c r="Q47" s="58"/>
      <c r="R47" s="3"/>
      <c r="S47" s="3"/>
      <c r="T47" s="3"/>
      <c r="U47" s="3"/>
    </row>
    <row r="48" spans="1:21" ht="20.25" customHeight="1" x14ac:dyDescent="0.25">
      <c r="A48" s="168" t="s">
        <v>278</v>
      </c>
      <c r="B48" s="173"/>
      <c r="C48" s="173"/>
      <c r="D48" s="173"/>
      <c r="E48" s="173"/>
      <c r="F48" s="173"/>
      <c r="G48" s="173"/>
      <c r="H48" s="173"/>
      <c r="I48" s="173"/>
      <c r="J48" s="173"/>
      <c r="K48" s="43">
        <f>K47</f>
        <v>370677.12</v>
      </c>
      <c r="L48" s="169"/>
      <c r="M48" s="134"/>
      <c r="N48" s="134"/>
      <c r="O48" s="134"/>
      <c r="P48" s="134"/>
      <c r="Q48" s="134"/>
      <c r="R48" s="134"/>
      <c r="S48" s="134"/>
      <c r="T48" s="134"/>
      <c r="U48" s="135"/>
    </row>
    <row r="49" spans="1:21" ht="20.25" customHeight="1" x14ac:dyDescent="0.25">
      <c r="A49" s="170" t="s">
        <v>265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2"/>
    </row>
    <row r="50" spans="1:21" ht="96.75" customHeight="1" x14ac:dyDescent="0.25">
      <c r="A50" s="92" t="s">
        <v>285</v>
      </c>
      <c r="B50" s="92" t="s">
        <v>266</v>
      </c>
      <c r="C50" s="92" t="s">
        <v>266</v>
      </c>
      <c r="D50" s="14" t="s">
        <v>267</v>
      </c>
      <c r="E50" s="92" t="s">
        <v>268</v>
      </c>
      <c r="F50" s="15">
        <v>796</v>
      </c>
      <c r="G50" s="16" t="s">
        <v>61</v>
      </c>
      <c r="H50" s="17">
        <v>3</v>
      </c>
      <c r="I50" s="18">
        <v>71131000000</v>
      </c>
      <c r="J50" s="19" t="s">
        <v>53</v>
      </c>
      <c r="K50" s="93">
        <v>1725666.67</v>
      </c>
      <c r="L50" s="92" t="s">
        <v>50</v>
      </c>
      <c r="M50" s="92" t="s">
        <v>47</v>
      </c>
      <c r="N50" s="92" t="s">
        <v>51</v>
      </c>
      <c r="O50" s="92" t="s">
        <v>52</v>
      </c>
      <c r="P50" s="92" t="s">
        <v>49</v>
      </c>
      <c r="Q50" s="92"/>
      <c r="R50" s="92"/>
      <c r="S50" s="92"/>
      <c r="T50" s="92"/>
      <c r="U50" s="92"/>
    </row>
    <row r="51" spans="1:21" ht="20.25" customHeight="1" x14ac:dyDescent="0.25">
      <c r="A51" s="168" t="s">
        <v>269</v>
      </c>
      <c r="B51" s="173"/>
      <c r="C51" s="173"/>
      <c r="D51" s="173"/>
      <c r="E51" s="173"/>
      <c r="F51" s="173"/>
      <c r="G51" s="173"/>
      <c r="H51" s="173"/>
      <c r="I51" s="173"/>
      <c r="J51" s="181"/>
      <c r="K51" s="43">
        <f>K50</f>
        <v>1725666.67</v>
      </c>
      <c r="L51" s="20"/>
      <c r="M51" s="4"/>
      <c r="N51" s="4"/>
      <c r="O51" s="4"/>
      <c r="P51" s="4"/>
      <c r="Q51" s="58"/>
      <c r="R51" s="3"/>
      <c r="S51" s="3"/>
      <c r="T51" s="3"/>
      <c r="U51" s="3"/>
    </row>
    <row r="52" spans="1:21" ht="21" customHeight="1" x14ac:dyDescent="0.25">
      <c r="A52" s="170" t="s">
        <v>189</v>
      </c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2"/>
    </row>
    <row r="53" spans="1:21" ht="105" customHeight="1" x14ac:dyDescent="0.25">
      <c r="A53" s="70">
        <v>39</v>
      </c>
      <c r="B53" s="14" t="s">
        <v>120</v>
      </c>
      <c r="C53" s="14" t="s">
        <v>121</v>
      </c>
      <c r="D53" s="24" t="s">
        <v>272</v>
      </c>
      <c r="E53" s="15" t="s">
        <v>122</v>
      </c>
      <c r="F53" s="15">
        <v>876</v>
      </c>
      <c r="G53" s="16" t="s">
        <v>44</v>
      </c>
      <c r="H53" s="17">
        <v>1</v>
      </c>
      <c r="I53" s="18">
        <v>71112928001</v>
      </c>
      <c r="J53" s="19" t="s">
        <v>67</v>
      </c>
      <c r="K53" s="42">
        <v>20251160.280000001</v>
      </c>
      <c r="L53" s="20" t="s">
        <v>50</v>
      </c>
      <c r="M53" s="15" t="s">
        <v>47</v>
      </c>
      <c r="N53" s="70" t="s">
        <v>51</v>
      </c>
      <c r="O53" s="70" t="s">
        <v>52</v>
      </c>
      <c r="P53" s="70" t="s">
        <v>49</v>
      </c>
      <c r="Q53" s="77"/>
      <c r="R53" s="70" t="s">
        <v>186</v>
      </c>
      <c r="S53" s="70">
        <v>120.46</v>
      </c>
      <c r="T53" s="70" t="s">
        <v>279</v>
      </c>
      <c r="U53" s="28" t="s">
        <v>187</v>
      </c>
    </row>
    <row r="54" spans="1:21" ht="105.75" customHeight="1" x14ac:dyDescent="0.25">
      <c r="A54" s="70">
        <v>40</v>
      </c>
      <c r="B54" s="14" t="s">
        <v>120</v>
      </c>
      <c r="C54" s="14" t="s">
        <v>124</v>
      </c>
      <c r="D54" s="24" t="s">
        <v>137</v>
      </c>
      <c r="E54" s="15" t="s">
        <v>122</v>
      </c>
      <c r="F54" s="15">
        <v>876</v>
      </c>
      <c r="G54" s="16" t="s">
        <v>44</v>
      </c>
      <c r="H54" s="17">
        <v>1</v>
      </c>
      <c r="I54" s="18">
        <v>71112000014</v>
      </c>
      <c r="J54" s="19" t="s">
        <v>96</v>
      </c>
      <c r="K54" s="42">
        <v>7477810</v>
      </c>
      <c r="L54" s="20" t="s">
        <v>50</v>
      </c>
      <c r="M54" s="15" t="s">
        <v>90</v>
      </c>
      <c r="N54" s="70" t="s">
        <v>51</v>
      </c>
      <c r="O54" s="70" t="s">
        <v>52</v>
      </c>
      <c r="P54" s="70" t="s">
        <v>49</v>
      </c>
      <c r="Q54" s="77"/>
      <c r="R54" s="28" t="s">
        <v>280</v>
      </c>
      <c r="S54" s="94">
        <v>8</v>
      </c>
      <c r="T54" s="94">
        <v>8</v>
      </c>
      <c r="U54" s="28" t="s">
        <v>185</v>
      </c>
    </row>
    <row r="55" spans="1:21" ht="126" customHeight="1" x14ac:dyDescent="0.25">
      <c r="A55" s="70">
        <v>41</v>
      </c>
      <c r="B55" s="14" t="s">
        <v>120</v>
      </c>
      <c r="C55" s="14" t="s">
        <v>120</v>
      </c>
      <c r="D55" s="24" t="s">
        <v>125</v>
      </c>
      <c r="E55" s="15" t="s">
        <v>123</v>
      </c>
      <c r="F55" s="15">
        <v>876</v>
      </c>
      <c r="G55" s="16" t="s">
        <v>44</v>
      </c>
      <c r="H55" s="17">
        <v>1</v>
      </c>
      <c r="I55" s="18">
        <v>71111915004</v>
      </c>
      <c r="J55" s="19" t="s">
        <v>126</v>
      </c>
      <c r="K55" s="42">
        <v>2036860</v>
      </c>
      <c r="L55" s="20" t="s">
        <v>50</v>
      </c>
      <c r="M55" s="15" t="s">
        <v>90</v>
      </c>
      <c r="N55" s="70" t="s">
        <v>51</v>
      </c>
      <c r="O55" s="70" t="s">
        <v>52</v>
      </c>
      <c r="P55" s="70" t="s">
        <v>49</v>
      </c>
      <c r="Q55" s="77"/>
      <c r="R55" s="28" t="s">
        <v>281</v>
      </c>
      <c r="S55" s="94">
        <v>2.0368599999999999</v>
      </c>
      <c r="T55" s="94">
        <f>S55</f>
        <v>2.0368599999999999</v>
      </c>
      <c r="U55" s="28" t="s">
        <v>188</v>
      </c>
    </row>
    <row r="56" spans="1:21" ht="126" customHeight="1" x14ac:dyDescent="0.25">
      <c r="A56" s="70">
        <v>43</v>
      </c>
      <c r="B56" s="14" t="s">
        <v>114</v>
      </c>
      <c r="C56" s="14" t="s">
        <v>115</v>
      </c>
      <c r="D56" s="24" t="s">
        <v>116</v>
      </c>
      <c r="E56" s="15" t="s">
        <v>117</v>
      </c>
      <c r="F56" s="15">
        <v>876</v>
      </c>
      <c r="G56" s="16" t="s">
        <v>44</v>
      </c>
      <c r="H56" s="17">
        <v>1</v>
      </c>
      <c r="I56" s="18">
        <v>71112928001</v>
      </c>
      <c r="J56" s="19" t="s">
        <v>67</v>
      </c>
      <c r="K56" s="42">
        <v>1411054.42</v>
      </c>
      <c r="L56" s="20" t="s">
        <v>50</v>
      </c>
      <c r="M56" s="15" t="s">
        <v>47</v>
      </c>
      <c r="N56" s="11" t="s">
        <v>51</v>
      </c>
      <c r="O56" s="12" t="s">
        <v>52</v>
      </c>
      <c r="P56" s="28" t="s">
        <v>52</v>
      </c>
      <c r="Q56" s="76"/>
      <c r="R56" s="28" t="s">
        <v>282</v>
      </c>
      <c r="S56" s="94">
        <v>232.76</v>
      </c>
      <c r="T56" s="94">
        <v>15.531000000000001</v>
      </c>
      <c r="U56" s="28" t="s">
        <v>185</v>
      </c>
    </row>
    <row r="57" spans="1:21" ht="21" customHeight="1" x14ac:dyDescent="0.25">
      <c r="A57" s="168" t="s">
        <v>214</v>
      </c>
      <c r="B57" s="131"/>
      <c r="C57" s="131"/>
      <c r="D57" s="131"/>
      <c r="E57" s="131"/>
      <c r="F57" s="131"/>
      <c r="G57" s="131"/>
      <c r="H57" s="131"/>
      <c r="I57" s="131"/>
      <c r="J57" s="132"/>
      <c r="K57" s="43">
        <f>SUM(K53:K56)</f>
        <v>31176884.700000003</v>
      </c>
      <c r="L57" s="169"/>
      <c r="M57" s="134"/>
      <c r="N57" s="134"/>
      <c r="O57" s="134"/>
      <c r="P57" s="135"/>
      <c r="Q57" s="58"/>
      <c r="R57" s="12"/>
      <c r="S57" s="31">
        <f>SUM(S53:S56)</f>
        <v>363.25685999999996</v>
      </c>
      <c r="T57" s="31">
        <v>81.7</v>
      </c>
      <c r="U57" s="12"/>
    </row>
    <row r="58" spans="1:21" ht="21" customHeight="1" x14ac:dyDescent="0.25">
      <c r="A58" s="179" t="s">
        <v>151</v>
      </c>
      <c r="B58" s="150"/>
      <c r="C58" s="150"/>
      <c r="D58" s="150"/>
      <c r="E58" s="150"/>
      <c r="F58" s="150"/>
      <c r="G58" s="150"/>
      <c r="H58" s="150"/>
      <c r="I58" s="150"/>
      <c r="J58" s="151"/>
      <c r="K58" s="26">
        <f>K20+K27+K30+K33+K36+K39+K42+K45+K48+K51+K57</f>
        <v>61876502.270000003</v>
      </c>
      <c r="L58" s="180"/>
      <c r="M58" s="134"/>
      <c r="N58" s="134"/>
      <c r="O58" s="134"/>
      <c r="P58" s="135"/>
      <c r="Q58" s="26">
        <f>Q42</f>
        <v>909090</v>
      </c>
      <c r="R58" s="61"/>
      <c r="S58" s="62">
        <f>S57</f>
        <v>363.25685999999996</v>
      </c>
      <c r="T58" s="62">
        <f>T57</f>
        <v>81.7</v>
      </c>
      <c r="U58" s="3"/>
    </row>
    <row r="60" spans="1:21" x14ac:dyDescent="0.25">
      <c r="A60" s="127" t="s">
        <v>326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x14ac:dyDescent="0.25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x14ac:dyDescent="0.25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</row>
    <row r="63" spans="1:21" ht="15" customHeight="1" x14ac:dyDescent="0.25">
      <c r="A63" s="127" t="s">
        <v>327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</row>
    <row r="64" spans="1:21" x14ac:dyDescent="0.25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</row>
    <row r="66" spans="1:21" ht="29.25" customHeight="1" x14ac:dyDescent="0.25">
      <c r="A66" s="153" t="s">
        <v>0</v>
      </c>
      <c r="B66" s="145" t="s">
        <v>1</v>
      </c>
      <c r="C66" s="145" t="s">
        <v>2</v>
      </c>
      <c r="D66" s="156" t="s">
        <v>24</v>
      </c>
      <c r="E66" s="157"/>
      <c r="F66" s="157"/>
      <c r="G66" s="157"/>
      <c r="H66" s="157"/>
      <c r="I66" s="157"/>
      <c r="J66" s="157"/>
      <c r="K66" s="157"/>
      <c r="L66" s="157"/>
      <c r="M66" s="158"/>
      <c r="N66" s="145" t="s">
        <v>15</v>
      </c>
      <c r="O66" s="145" t="s">
        <v>16</v>
      </c>
      <c r="P66" s="145" t="s">
        <v>18</v>
      </c>
      <c r="Q66" s="145" t="s">
        <v>19</v>
      </c>
      <c r="R66" s="145" t="s">
        <v>20</v>
      </c>
      <c r="S66" s="145" t="s">
        <v>21</v>
      </c>
      <c r="T66" s="145" t="s">
        <v>22</v>
      </c>
      <c r="U66" s="148" t="s">
        <v>23</v>
      </c>
    </row>
    <row r="67" spans="1:21" ht="75" customHeight="1" x14ac:dyDescent="0.25">
      <c r="A67" s="154"/>
      <c r="B67" s="146"/>
      <c r="C67" s="146"/>
      <c r="D67" s="145" t="s">
        <v>3</v>
      </c>
      <c r="E67" s="145" t="s">
        <v>4</v>
      </c>
      <c r="F67" s="160" t="s">
        <v>5</v>
      </c>
      <c r="G67" s="161"/>
      <c r="H67" s="153" t="s">
        <v>8</v>
      </c>
      <c r="I67" s="160" t="s">
        <v>9</v>
      </c>
      <c r="J67" s="161"/>
      <c r="K67" s="145" t="s">
        <v>11</v>
      </c>
      <c r="L67" s="160" t="s">
        <v>12</v>
      </c>
      <c r="M67" s="161"/>
      <c r="N67" s="146"/>
      <c r="O67" s="147"/>
      <c r="P67" s="147"/>
      <c r="Q67" s="146"/>
      <c r="R67" s="146"/>
      <c r="S67" s="146"/>
      <c r="T67" s="146"/>
      <c r="U67" s="146"/>
    </row>
    <row r="68" spans="1:21" ht="84" customHeight="1" x14ac:dyDescent="0.25">
      <c r="A68" s="155"/>
      <c r="B68" s="147"/>
      <c r="C68" s="147"/>
      <c r="D68" s="159"/>
      <c r="E68" s="159"/>
      <c r="F68" s="71" t="s">
        <v>6</v>
      </c>
      <c r="G68" s="71" t="s">
        <v>7</v>
      </c>
      <c r="H68" s="162"/>
      <c r="I68" s="71" t="s">
        <v>10</v>
      </c>
      <c r="J68" s="71" t="s">
        <v>7</v>
      </c>
      <c r="K68" s="163"/>
      <c r="L68" s="12" t="s">
        <v>13</v>
      </c>
      <c r="M68" s="12" t="s">
        <v>14</v>
      </c>
      <c r="N68" s="147"/>
      <c r="O68" s="12" t="s">
        <v>17</v>
      </c>
      <c r="P68" s="12" t="s">
        <v>17</v>
      </c>
      <c r="Q68" s="147"/>
      <c r="R68" s="147"/>
      <c r="S68" s="147"/>
      <c r="T68" s="147"/>
      <c r="U68" s="147"/>
    </row>
    <row r="69" spans="1:21" x14ac:dyDescent="0.25">
      <c r="A69" s="12">
        <v>1</v>
      </c>
      <c r="B69" s="12">
        <v>2</v>
      </c>
      <c r="C69" s="12">
        <v>3</v>
      </c>
      <c r="D69" s="12">
        <v>4</v>
      </c>
      <c r="E69" s="12">
        <v>5</v>
      </c>
      <c r="F69" s="12">
        <v>6</v>
      </c>
      <c r="G69" s="12">
        <v>7</v>
      </c>
      <c r="H69" s="12">
        <v>8</v>
      </c>
      <c r="I69" s="12">
        <v>9</v>
      </c>
      <c r="J69" s="12">
        <v>10</v>
      </c>
      <c r="K69" s="12">
        <v>11</v>
      </c>
      <c r="L69" s="12">
        <v>12</v>
      </c>
      <c r="M69" s="12">
        <v>13</v>
      </c>
      <c r="N69" s="12">
        <v>14</v>
      </c>
      <c r="O69" s="12">
        <v>15</v>
      </c>
      <c r="P69" s="12">
        <v>16</v>
      </c>
      <c r="Q69" s="12">
        <v>17</v>
      </c>
      <c r="R69" s="12">
        <v>18</v>
      </c>
      <c r="S69" s="12">
        <v>19</v>
      </c>
      <c r="T69" s="12">
        <v>20</v>
      </c>
      <c r="U69" s="12">
        <v>21</v>
      </c>
    </row>
    <row r="70" spans="1:21" ht="57.75" customHeight="1" x14ac:dyDescent="0.25">
      <c r="A70" s="2">
        <v>1</v>
      </c>
      <c r="B70" s="14" t="s">
        <v>138</v>
      </c>
      <c r="C70" s="14" t="s">
        <v>139</v>
      </c>
      <c r="D70" s="24" t="s">
        <v>140</v>
      </c>
      <c r="E70" s="15" t="s">
        <v>141</v>
      </c>
      <c r="F70" s="15">
        <v>166</v>
      </c>
      <c r="G70" s="16" t="s">
        <v>142</v>
      </c>
      <c r="H70" s="17">
        <v>42000</v>
      </c>
      <c r="I70" s="18">
        <v>71100000000</v>
      </c>
      <c r="J70" s="19" t="s">
        <v>55</v>
      </c>
      <c r="K70" s="42">
        <v>9681064.8599999994</v>
      </c>
      <c r="L70" s="20" t="s">
        <v>50</v>
      </c>
      <c r="M70" s="20" t="s">
        <v>47</v>
      </c>
      <c r="N70" s="70" t="s">
        <v>51</v>
      </c>
      <c r="O70" s="70" t="s">
        <v>52</v>
      </c>
      <c r="P70" s="70" t="s">
        <v>52</v>
      </c>
      <c r="Q70" s="77"/>
      <c r="R70" s="3"/>
      <c r="S70" s="3"/>
      <c r="T70" s="3"/>
      <c r="U70" s="3"/>
    </row>
    <row r="71" spans="1:21" ht="115.5" customHeight="1" x14ac:dyDescent="0.25">
      <c r="A71" s="2">
        <v>2</v>
      </c>
      <c r="B71" s="21" t="s">
        <v>73</v>
      </c>
      <c r="C71" s="14" t="s">
        <v>74</v>
      </c>
      <c r="D71" s="24" t="s">
        <v>119</v>
      </c>
      <c r="E71" s="24" t="s">
        <v>75</v>
      </c>
      <c r="F71" s="15">
        <v>876</v>
      </c>
      <c r="G71" s="16" t="s">
        <v>44</v>
      </c>
      <c r="H71" s="17">
        <v>1</v>
      </c>
      <c r="I71" s="18">
        <v>71131000000</v>
      </c>
      <c r="J71" s="19" t="s">
        <v>53</v>
      </c>
      <c r="K71" s="42">
        <v>4554101.79</v>
      </c>
      <c r="L71" s="20" t="s">
        <v>50</v>
      </c>
      <c r="M71" s="20" t="s">
        <v>50</v>
      </c>
      <c r="N71" s="70" t="s">
        <v>51</v>
      </c>
      <c r="O71" s="70" t="s">
        <v>52</v>
      </c>
      <c r="P71" s="70" t="s">
        <v>52</v>
      </c>
      <c r="Q71" s="77"/>
      <c r="R71" s="3"/>
      <c r="S71" s="3"/>
      <c r="T71" s="3"/>
      <c r="U71" s="3"/>
    </row>
    <row r="72" spans="1:21" ht="87.75" customHeight="1" x14ac:dyDescent="0.25">
      <c r="A72" s="2">
        <v>3</v>
      </c>
      <c r="B72" s="21" t="s">
        <v>260</v>
      </c>
      <c r="C72" s="14" t="s">
        <v>261</v>
      </c>
      <c r="D72" s="24" t="s">
        <v>262</v>
      </c>
      <c r="E72" s="24" t="s">
        <v>263</v>
      </c>
      <c r="F72" s="15">
        <v>876</v>
      </c>
      <c r="G72" s="16" t="s">
        <v>44</v>
      </c>
      <c r="H72" s="17">
        <v>1</v>
      </c>
      <c r="I72" s="18">
        <v>71131000000</v>
      </c>
      <c r="J72" s="19" t="s">
        <v>53</v>
      </c>
      <c r="K72" s="42">
        <v>330397.33</v>
      </c>
      <c r="L72" s="20" t="s">
        <v>50</v>
      </c>
      <c r="M72" s="20" t="s">
        <v>90</v>
      </c>
      <c r="N72" s="3" t="s">
        <v>51</v>
      </c>
      <c r="O72" s="3" t="s">
        <v>52</v>
      </c>
      <c r="P72" s="3" t="s">
        <v>52</v>
      </c>
      <c r="Q72" s="77"/>
      <c r="R72" s="3"/>
      <c r="S72" s="3"/>
      <c r="T72" s="3"/>
      <c r="U72" s="3"/>
    </row>
    <row r="73" spans="1:21" ht="129.75" customHeight="1" x14ac:dyDescent="0.25">
      <c r="A73" s="2">
        <v>4</v>
      </c>
      <c r="B73" s="21" t="s">
        <v>73</v>
      </c>
      <c r="C73" s="14" t="s">
        <v>74</v>
      </c>
      <c r="D73" s="24" t="s">
        <v>264</v>
      </c>
      <c r="E73" s="24" t="s">
        <v>259</v>
      </c>
      <c r="F73" s="15">
        <v>876</v>
      </c>
      <c r="G73" s="16" t="s">
        <v>44</v>
      </c>
      <c r="H73" s="17">
        <v>1</v>
      </c>
      <c r="I73" s="18">
        <v>71131000000</v>
      </c>
      <c r="J73" s="19" t="s">
        <v>53</v>
      </c>
      <c r="K73" s="42">
        <v>1048723.69</v>
      </c>
      <c r="L73" s="20" t="s">
        <v>50</v>
      </c>
      <c r="M73" s="20" t="s">
        <v>47</v>
      </c>
      <c r="N73" s="3" t="s">
        <v>51</v>
      </c>
      <c r="O73" s="3" t="s">
        <v>52</v>
      </c>
      <c r="P73" s="3" t="s">
        <v>52</v>
      </c>
      <c r="Q73" s="77"/>
      <c r="R73" s="3"/>
      <c r="S73" s="3"/>
      <c r="T73" s="3"/>
      <c r="U73" s="3"/>
    </row>
    <row r="74" spans="1:21" ht="132.75" customHeight="1" x14ac:dyDescent="0.25">
      <c r="A74" s="2">
        <v>5</v>
      </c>
      <c r="B74" s="14" t="s">
        <v>147</v>
      </c>
      <c r="C74" s="14" t="s">
        <v>148</v>
      </c>
      <c r="D74" s="24" t="s">
        <v>149</v>
      </c>
      <c r="E74" s="15" t="s">
        <v>150</v>
      </c>
      <c r="F74" s="15">
        <v>876</v>
      </c>
      <c r="G74" s="16" t="s">
        <v>44</v>
      </c>
      <c r="H74" s="17">
        <v>1</v>
      </c>
      <c r="I74" s="18">
        <v>71131000000</v>
      </c>
      <c r="J74" s="19" t="s">
        <v>53</v>
      </c>
      <c r="K74" s="42">
        <v>867700</v>
      </c>
      <c r="L74" s="20" t="s">
        <v>50</v>
      </c>
      <c r="M74" s="20" t="s">
        <v>90</v>
      </c>
      <c r="N74" s="70" t="s">
        <v>56</v>
      </c>
      <c r="O74" s="70" t="s">
        <v>52</v>
      </c>
      <c r="P74" s="70" t="s">
        <v>52</v>
      </c>
      <c r="Q74" s="77"/>
      <c r="R74" s="3"/>
      <c r="S74" s="3"/>
      <c r="T74" s="3"/>
      <c r="U74" s="3"/>
    </row>
    <row r="75" spans="1:21" ht="115.5" customHeight="1" x14ac:dyDescent="0.25">
      <c r="A75" s="2">
        <v>6</v>
      </c>
      <c r="B75" s="5" t="s">
        <v>85</v>
      </c>
      <c r="C75" s="5" t="s">
        <v>230</v>
      </c>
      <c r="D75" s="83" t="s">
        <v>233</v>
      </c>
      <c r="E75" s="6" t="s">
        <v>231</v>
      </c>
      <c r="F75" s="6">
        <v>876</v>
      </c>
      <c r="G75" s="6" t="s">
        <v>44</v>
      </c>
      <c r="H75" s="7">
        <v>1</v>
      </c>
      <c r="I75" s="8">
        <v>71100000000</v>
      </c>
      <c r="J75" s="9" t="s">
        <v>55</v>
      </c>
      <c r="K75" s="45">
        <v>1357000</v>
      </c>
      <c r="L75" s="10" t="s">
        <v>50</v>
      </c>
      <c r="M75" s="10" t="s">
        <v>47</v>
      </c>
      <c r="N75" s="10" t="s">
        <v>51</v>
      </c>
      <c r="O75" s="10" t="s">
        <v>52</v>
      </c>
      <c r="P75" s="10" t="s">
        <v>52</v>
      </c>
      <c r="Q75" s="63"/>
      <c r="R75" s="12"/>
      <c r="S75" s="12"/>
      <c r="T75" s="12"/>
      <c r="U75" s="12"/>
    </row>
    <row r="76" spans="1:21" ht="115.5" customHeight="1" x14ac:dyDescent="0.25">
      <c r="A76" s="2">
        <v>7</v>
      </c>
      <c r="B76" s="14" t="s">
        <v>101</v>
      </c>
      <c r="C76" s="14" t="s">
        <v>102</v>
      </c>
      <c r="D76" s="24" t="s">
        <v>103</v>
      </c>
      <c r="E76" s="15" t="s">
        <v>104</v>
      </c>
      <c r="F76" s="15">
        <v>876</v>
      </c>
      <c r="G76" s="16" t="s">
        <v>44</v>
      </c>
      <c r="H76" s="17">
        <v>1</v>
      </c>
      <c r="I76" s="18">
        <v>71100000000</v>
      </c>
      <c r="J76" s="19" t="s">
        <v>55</v>
      </c>
      <c r="K76" s="42">
        <v>2971889.6</v>
      </c>
      <c r="L76" s="20" t="s">
        <v>50</v>
      </c>
      <c r="M76" s="20" t="s">
        <v>50</v>
      </c>
      <c r="N76" s="44" t="s">
        <v>51</v>
      </c>
      <c r="O76" s="28" t="s">
        <v>52</v>
      </c>
      <c r="P76" s="28" t="s">
        <v>52</v>
      </c>
      <c r="Q76" s="63"/>
      <c r="R76" s="12"/>
      <c r="S76" s="12"/>
      <c r="T76" s="12"/>
      <c r="U76" s="12"/>
    </row>
    <row r="77" spans="1:21" ht="115.5" customHeight="1" x14ac:dyDescent="0.25">
      <c r="A77" s="2">
        <v>8</v>
      </c>
      <c r="B77" s="14" t="s">
        <v>114</v>
      </c>
      <c r="C77" s="14" t="s">
        <v>115</v>
      </c>
      <c r="D77" s="24" t="s">
        <v>116</v>
      </c>
      <c r="E77" s="15" t="s">
        <v>117</v>
      </c>
      <c r="F77" s="15">
        <v>876</v>
      </c>
      <c r="G77" s="16" t="s">
        <v>44</v>
      </c>
      <c r="H77" s="17">
        <v>1</v>
      </c>
      <c r="I77" s="18">
        <v>71112928001</v>
      </c>
      <c r="J77" s="19" t="s">
        <v>67</v>
      </c>
      <c r="K77" s="42">
        <v>1411054.42</v>
      </c>
      <c r="L77" s="20" t="s">
        <v>50</v>
      </c>
      <c r="M77" s="15" t="s">
        <v>47</v>
      </c>
      <c r="N77" s="44" t="s">
        <v>51</v>
      </c>
      <c r="O77" s="28" t="s">
        <v>52</v>
      </c>
      <c r="P77" s="28" t="s">
        <v>52</v>
      </c>
      <c r="Q77" s="76"/>
      <c r="R77" s="28" t="s">
        <v>282</v>
      </c>
      <c r="S77" s="94">
        <v>232.76</v>
      </c>
      <c r="T77" s="94">
        <v>15.531000000000001</v>
      </c>
      <c r="U77" s="28" t="s">
        <v>185</v>
      </c>
    </row>
    <row r="78" spans="1:21" x14ac:dyDescent="0.25">
      <c r="A78" s="174" t="s">
        <v>178</v>
      </c>
      <c r="B78" s="175"/>
      <c r="C78" s="175"/>
      <c r="D78" s="175"/>
      <c r="E78" s="175"/>
      <c r="F78" s="175"/>
      <c r="G78" s="175"/>
      <c r="H78" s="175"/>
      <c r="I78" s="175"/>
      <c r="J78" s="176"/>
      <c r="K78" s="30">
        <f>SUM(K70:K77)</f>
        <v>22221931.689999998</v>
      </c>
      <c r="L78" s="152"/>
      <c r="M78" s="134"/>
      <c r="N78" s="134"/>
      <c r="O78" s="134"/>
      <c r="P78" s="135"/>
      <c r="Q78" s="2"/>
      <c r="R78" s="2"/>
      <c r="S78" s="57">
        <f>S77</f>
        <v>232.76</v>
      </c>
      <c r="T78" s="57">
        <f>T77</f>
        <v>15.531000000000001</v>
      </c>
      <c r="U78" s="2"/>
    </row>
  </sheetData>
  <autoFilter ref="A17:U58"/>
  <mergeCells count="92">
    <mergeCell ref="A8:C8"/>
    <mergeCell ref="D8:E8"/>
    <mergeCell ref="A9:C9"/>
    <mergeCell ref="D9:E9"/>
    <mergeCell ref="A10:C10"/>
    <mergeCell ref="D10:E10"/>
    <mergeCell ref="T14:T16"/>
    <mergeCell ref="U14:U16"/>
    <mergeCell ref="D15:D16"/>
    <mergeCell ref="E15:E16"/>
    <mergeCell ref="F15:G15"/>
    <mergeCell ref="P14:P15"/>
    <mergeCell ref="Q14:Q16"/>
    <mergeCell ref="R14:R16"/>
    <mergeCell ref="S14:S16"/>
    <mergeCell ref="D14:M14"/>
    <mergeCell ref="H15:H16"/>
    <mergeCell ref="I15:J15"/>
    <mergeCell ref="K15:K16"/>
    <mergeCell ref="L15:M15"/>
    <mergeCell ref="N14:N16"/>
    <mergeCell ref="O14:O15"/>
    <mergeCell ref="D11:E11"/>
    <mergeCell ref="A12:C12"/>
    <mergeCell ref="D12:E12"/>
    <mergeCell ref="A14:A16"/>
    <mergeCell ref="B14:B16"/>
    <mergeCell ref="C14:C16"/>
    <mergeCell ref="A11:C11"/>
    <mergeCell ref="F2:I4"/>
    <mergeCell ref="L2:O4"/>
    <mergeCell ref="A6:C6"/>
    <mergeCell ref="D6:E6"/>
    <mergeCell ref="A7:C7"/>
    <mergeCell ref="D7:E7"/>
    <mergeCell ref="R66:R68"/>
    <mergeCell ref="S66:S68"/>
    <mergeCell ref="Q66:Q68"/>
    <mergeCell ref="T66:T68"/>
    <mergeCell ref="U66:U68"/>
    <mergeCell ref="A18:U18"/>
    <mergeCell ref="A20:J20"/>
    <mergeCell ref="L20:P20"/>
    <mergeCell ref="A30:J30"/>
    <mergeCell ref="L30:P30"/>
    <mergeCell ref="A28:U28"/>
    <mergeCell ref="A21:U21"/>
    <mergeCell ref="A27:J27"/>
    <mergeCell ref="L27:P27"/>
    <mergeCell ref="A31:U31"/>
    <mergeCell ref="A33:J33"/>
    <mergeCell ref="L33:P33"/>
    <mergeCell ref="A58:J58"/>
    <mergeCell ref="L58:P58"/>
    <mergeCell ref="L36:P36"/>
    <mergeCell ref="A40:U40"/>
    <mergeCell ref="A42:J42"/>
    <mergeCell ref="L42:P42"/>
    <mergeCell ref="A49:U49"/>
    <mergeCell ref="A51:J51"/>
    <mergeCell ref="A52:U52"/>
    <mergeCell ref="A45:J45"/>
    <mergeCell ref="A34:U34"/>
    <mergeCell ref="A36:J36"/>
    <mergeCell ref="A37:U37"/>
    <mergeCell ref="A78:J78"/>
    <mergeCell ref="L78:P78"/>
    <mergeCell ref="D67:D68"/>
    <mergeCell ref="E67:E68"/>
    <mergeCell ref="F67:G67"/>
    <mergeCell ref="I67:J67"/>
    <mergeCell ref="K67:K68"/>
    <mergeCell ref="L67:M67"/>
    <mergeCell ref="P66:P67"/>
    <mergeCell ref="A66:A68"/>
    <mergeCell ref="B66:B68"/>
    <mergeCell ref="C66:C68"/>
    <mergeCell ref="H67:H68"/>
    <mergeCell ref="D66:M66"/>
    <mergeCell ref="N66:N68"/>
    <mergeCell ref="O66:O67"/>
    <mergeCell ref="A39:J39"/>
    <mergeCell ref="L39:P39"/>
    <mergeCell ref="A43:U43"/>
    <mergeCell ref="A60:U61"/>
    <mergeCell ref="A63:U64"/>
    <mergeCell ref="L45:U45"/>
    <mergeCell ref="A46:U46"/>
    <mergeCell ref="A48:J48"/>
    <mergeCell ref="L48:U48"/>
    <mergeCell ref="A57:J57"/>
    <mergeCell ref="L57:P57"/>
  </mergeCells>
  <hyperlinks>
    <hyperlink ref="D9" r:id="rId1"/>
  </hyperlinks>
  <pageMargins left="0.70866141732283472" right="0.70866141732283472" top="0.74803149606299213" bottom="0.74803149606299213" header="0.31496062992125984" footer="0.31496062992125984"/>
  <pageSetup paperSize="8" scale="61" fitToHeight="999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40"/>
  <sheetViews>
    <sheetView topLeftCell="A18" zoomScale="80" zoomScaleNormal="80" workbookViewId="0">
      <selection activeCell="A32" sqref="A32:U33"/>
    </sheetView>
  </sheetViews>
  <sheetFormatPr defaultRowHeight="15" x14ac:dyDescent="0.25"/>
  <cols>
    <col min="1" max="1" width="6.85546875" customWidth="1"/>
    <col min="2" max="2" width="11.140625" customWidth="1"/>
    <col min="3" max="3" width="13.42578125" customWidth="1"/>
    <col min="4" max="4" width="25.7109375" customWidth="1"/>
    <col min="5" max="5" width="22.7109375" customWidth="1"/>
    <col min="6" max="6" width="8.140625" customWidth="1"/>
    <col min="7" max="7" width="10" customWidth="1"/>
    <col min="8" max="8" width="10.42578125" customWidth="1"/>
    <col min="9" max="9" width="14.85546875" customWidth="1"/>
    <col min="10" max="10" width="13.42578125" customWidth="1"/>
    <col min="11" max="11" width="18.28515625" customWidth="1"/>
    <col min="12" max="12" width="15.85546875" customWidth="1"/>
    <col min="13" max="13" width="17.42578125" customWidth="1"/>
    <col min="14" max="14" width="16.7109375" customWidth="1"/>
    <col min="15" max="15" width="18" customWidth="1"/>
    <col min="16" max="16" width="13.140625" customWidth="1"/>
    <col min="17" max="17" width="20.42578125" customWidth="1"/>
    <col min="18" max="18" width="14.85546875" customWidth="1"/>
    <col min="19" max="19" width="13.28515625" customWidth="1"/>
    <col min="20" max="20" width="14.5703125" customWidth="1"/>
    <col min="21" max="21" width="20" customWidth="1"/>
  </cols>
  <sheetData>
    <row r="2" spans="1:21" x14ac:dyDescent="0.25">
      <c r="F2" s="164" t="s">
        <v>38</v>
      </c>
      <c r="G2" s="164"/>
      <c r="H2" s="164"/>
      <c r="I2" s="164"/>
      <c r="L2" s="164"/>
      <c r="M2" s="164"/>
      <c r="N2" s="164"/>
      <c r="O2" s="164"/>
    </row>
    <row r="3" spans="1:21" x14ac:dyDescent="0.25">
      <c r="F3" s="164"/>
      <c r="G3" s="164"/>
      <c r="H3" s="164"/>
      <c r="I3" s="164"/>
      <c r="L3" s="164"/>
      <c r="M3" s="164"/>
      <c r="N3" s="164"/>
      <c r="O3" s="164"/>
    </row>
    <row r="4" spans="1:21" ht="19.5" customHeight="1" x14ac:dyDescent="0.25">
      <c r="F4" s="164"/>
      <c r="G4" s="164"/>
      <c r="H4" s="164"/>
      <c r="I4" s="164"/>
      <c r="L4" s="164"/>
      <c r="M4" s="164"/>
      <c r="N4" s="164"/>
      <c r="O4" s="164"/>
    </row>
    <row r="6" spans="1:21" ht="42.75" customHeight="1" x14ac:dyDescent="0.25">
      <c r="A6" s="152" t="s">
        <v>25</v>
      </c>
      <c r="B6" s="134"/>
      <c r="C6" s="135"/>
      <c r="D6" s="152" t="s">
        <v>26</v>
      </c>
      <c r="E6" s="135"/>
    </row>
    <row r="7" spans="1:21" ht="34.5" customHeight="1" x14ac:dyDescent="0.25">
      <c r="A7" s="152" t="s">
        <v>27</v>
      </c>
      <c r="B7" s="134"/>
      <c r="C7" s="135"/>
      <c r="D7" s="152" t="s">
        <v>28</v>
      </c>
      <c r="E7" s="135"/>
    </row>
    <row r="8" spans="1:21" x14ac:dyDescent="0.25">
      <c r="A8" s="152" t="s">
        <v>29</v>
      </c>
      <c r="B8" s="134"/>
      <c r="C8" s="135"/>
      <c r="D8" s="152" t="s">
        <v>30</v>
      </c>
      <c r="E8" s="135"/>
    </row>
    <row r="9" spans="1:21" x14ac:dyDescent="0.25">
      <c r="A9" s="152" t="s">
        <v>31</v>
      </c>
      <c r="B9" s="134"/>
      <c r="C9" s="135"/>
      <c r="D9" s="167" t="s">
        <v>32</v>
      </c>
      <c r="E9" s="135"/>
    </row>
    <row r="10" spans="1:21" x14ac:dyDescent="0.25">
      <c r="A10" s="152" t="s">
        <v>33</v>
      </c>
      <c r="B10" s="134"/>
      <c r="C10" s="135"/>
      <c r="D10" s="152">
        <v>8601029263</v>
      </c>
      <c r="E10" s="135"/>
    </row>
    <row r="11" spans="1:21" x14ac:dyDescent="0.25">
      <c r="A11" s="152" t="s">
        <v>34</v>
      </c>
      <c r="B11" s="134"/>
      <c r="C11" s="135"/>
      <c r="D11" s="152">
        <v>860101001</v>
      </c>
      <c r="E11" s="135"/>
    </row>
    <row r="12" spans="1:21" x14ac:dyDescent="0.25">
      <c r="A12" s="152" t="s">
        <v>35</v>
      </c>
      <c r="B12" s="134"/>
      <c r="C12" s="135"/>
      <c r="D12" s="166">
        <v>71131000000</v>
      </c>
      <c r="E12" s="135"/>
    </row>
    <row r="14" spans="1:21" x14ac:dyDescent="0.25">
      <c r="A14" s="182" t="s">
        <v>0</v>
      </c>
      <c r="B14" s="185" t="s">
        <v>1</v>
      </c>
      <c r="C14" s="185" t="s">
        <v>2</v>
      </c>
      <c r="D14" s="152" t="s">
        <v>24</v>
      </c>
      <c r="E14" s="134"/>
      <c r="F14" s="134"/>
      <c r="G14" s="134"/>
      <c r="H14" s="134"/>
      <c r="I14" s="134"/>
      <c r="J14" s="134"/>
      <c r="K14" s="134"/>
      <c r="L14" s="134"/>
      <c r="M14" s="135"/>
      <c r="N14" s="185" t="s">
        <v>15</v>
      </c>
      <c r="O14" s="185" t="s">
        <v>16</v>
      </c>
      <c r="P14" s="185" t="s">
        <v>18</v>
      </c>
      <c r="Q14" s="185" t="s">
        <v>19</v>
      </c>
      <c r="R14" s="185" t="s">
        <v>20</v>
      </c>
      <c r="S14" s="185" t="s">
        <v>21</v>
      </c>
      <c r="T14" s="185" t="s">
        <v>22</v>
      </c>
      <c r="U14" s="188" t="s">
        <v>23</v>
      </c>
    </row>
    <row r="15" spans="1:21" ht="73.5" customHeight="1" x14ac:dyDescent="0.25">
      <c r="A15" s="183"/>
      <c r="B15" s="186"/>
      <c r="C15" s="186"/>
      <c r="D15" s="185" t="s">
        <v>3</v>
      </c>
      <c r="E15" s="185" t="s">
        <v>4</v>
      </c>
      <c r="F15" s="180" t="s">
        <v>5</v>
      </c>
      <c r="G15" s="190"/>
      <c r="H15" s="182" t="s">
        <v>8</v>
      </c>
      <c r="I15" s="180" t="s">
        <v>9</v>
      </c>
      <c r="J15" s="190"/>
      <c r="K15" s="185" t="s">
        <v>11</v>
      </c>
      <c r="L15" s="180" t="s">
        <v>12</v>
      </c>
      <c r="M15" s="190"/>
      <c r="N15" s="186"/>
      <c r="O15" s="187"/>
      <c r="P15" s="187"/>
      <c r="Q15" s="186"/>
      <c r="R15" s="186"/>
      <c r="S15" s="186"/>
      <c r="T15" s="186"/>
      <c r="U15" s="186"/>
    </row>
    <row r="16" spans="1:21" ht="84.75" customHeight="1" x14ac:dyDescent="0.25">
      <c r="A16" s="184"/>
      <c r="B16" s="187"/>
      <c r="C16" s="187"/>
      <c r="D16" s="189"/>
      <c r="E16" s="189"/>
      <c r="F16" s="72" t="s">
        <v>6</v>
      </c>
      <c r="G16" s="72" t="s">
        <v>7</v>
      </c>
      <c r="H16" s="162"/>
      <c r="I16" s="72" t="s">
        <v>10</v>
      </c>
      <c r="J16" s="72" t="s">
        <v>7</v>
      </c>
      <c r="K16" s="191"/>
      <c r="L16" s="3" t="s">
        <v>13</v>
      </c>
      <c r="M16" s="3" t="s">
        <v>14</v>
      </c>
      <c r="N16" s="187"/>
      <c r="O16" s="3" t="s">
        <v>17</v>
      </c>
      <c r="P16" s="3" t="s">
        <v>17</v>
      </c>
      <c r="Q16" s="187"/>
      <c r="R16" s="187"/>
      <c r="S16" s="187"/>
      <c r="T16" s="187"/>
      <c r="U16" s="187"/>
    </row>
    <row r="17" spans="1:21" x14ac:dyDescent="0.25">
      <c r="A17" s="3">
        <v>1</v>
      </c>
      <c r="B17" s="3">
        <v>2</v>
      </c>
      <c r="C17" s="3">
        <v>3</v>
      </c>
      <c r="D17" s="3">
        <v>4</v>
      </c>
      <c r="E17" s="3">
        <v>5</v>
      </c>
      <c r="F17" s="3">
        <v>6</v>
      </c>
      <c r="G17" s="3">
        <v>7</v>
      </c>
      <c r="H17" s="3">
        <v>8</v>
      </c>
      <c r="I17" s="3">
        <v>9</v>
      </c>
      <c r="J17" s="3">
        <v>10</v>
      </c>
      <c r="K17" s="3">
        <v>11</v>
      </c>
      <c r="L17" s="3">
        <v>12</v>
      </c>
      <c r="M17" s="3">
        <v>13</v>
      </c>
      <c r="N17" s="3">
        <v>14</v>
      </c>
      <c r="O17" s="3">
        <v>15</v>
      </c>
      <c r="P17" s="3">
        <v>16</v>
      </c>
      <c r="Q17" s="3">
        <v>17</v>
      </c>
      <c r="R17" s="3">
        <v>18</v>
      </c>
      <c r="S17" s="3">
        <v>19</v>
      </c>
      <c r="T17" s="3">
        <v>20</v>
      </c>
      <c r="U17" s="3">
        <v>21</v>
      </c>
    </row>
    <row r="18" spans="1:21" ht="21" customHeight="1" x14ac:dyDescent="0.25">
      <c r="A18" s="170" t="s">
        <v>252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6"/>
    </row>
    <row r="19" spans="1:21" ht="93" customHeight="1" x14ac:dyDescent="0.25">
      <c r="A19" s="70">
        <v>48</v>
      </c>
      <c r="B19" s="70" t="s">
        <v>253</v>
      </c>
      <c r="C19" s="70" t="s">
        <v>254</v>
      </c>
      <c r="D19" s="70" t="s">
        <v>255</v>
      </c>
      <c r="E19" s="70" t="s">
        <v>256</v>
      </c>
      <c r="F19" s="15">
        <v>796</v>
      </c>
      <c r="G19" s="16" t="s">
        <v>61</v>
      </c>
      <c r="H19" s="17">
        <v>1</v>
      </c>
      <c r="I19" s="18">
        <v>71131000000</v>
      </c>
      <c r="J19" s="19" t="s">
        <v>53</v>
      </c>
      <c r="K19" s="42">
        <v>941600</v>
      </c>
      <c r="L19" s="70" t="s">
        <v>90</v>
      </c>
      <c r="M19" s="70" t="s">
        <v>47</v>
      </c>
      <c r="N19" s="70" t="s">
        <v>48</v>
      </c>
      <c r="O19" s="70" t="s">
        <v>49</v>
      </c>
      <c r="P19" s="70" t="s">
        <v>49</v>
      </c>
      <c r="Q19" s="70"/>
      <c r="R19" s="70"/>
      <c r="S19" s="70"/>
      <c r="T19" s="70"/>
      <c r="U19" s="70"/>
    </row>
    <row r="20" spans="1:21" ht="21" customHeight="1" x14ac:dyDescent="0.25">
      <c r="A20" s="168" t="s">
        <v>257</v>
      </c>
      <c r="B20" s="173"/>
      <c r="C20" s="173"/>
      <c r="D20" s="173"/>
      <c r="E20" s="173"/>
      <c r="F20" s="173"/>
      <c r="G20" s="173"/>
      <c r="H20" s="173"/>
      <c r="I20" s="173"/>
      <c r="J20" s="181"/>
      <c r="K20" s="43">
        <f>K19</f>
        <v>941600</v>
      </c>
      <c r="L20" s="89"/>
      <c r="M20" s="85"/>
      <c r="N20" s="85"/>
      <c r="O20" s="85"/>
      <c r="P20" s="85"/>
      <c r="Q20" s="90"/>
      <c r="R20" s="91"/>
      <c r="S20" s="91"/>
      <c r="T20" s="91"/>
      <c r="U20" s="87"/>
    </row>
    <row r="21" spans="1:21" ht="21" customHeight="1" x14ac:dyDescent="0.25">
      <c r="A21" s="170" t="s">
        <v>197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6"/>
    </row>
    <row r="22" spans="1:21" ht="132" customHeight="1" x14ac:dyDescent="0.25">
      <c r="A22" s="70">
        <v>50</v>
      </c>
      <c r="B22" s="14" t="s">
        <v>57</v>
      </c>
      <c r="C22" s="14" t="s">
        <v>58</v>
      </c>
      <c r="D22" s="24" t="s">
        <v>288</v>
      </c>
      <c r="E22" s="97" t="s">
        <v>289</v>
      </c>
      <c r="F22" s="15">
        <v>876</v>
      </c>
      <c r="G22" s="16" t="s">
        <v>44</v>
      </c>
      <c r="H22" s="17">
        <v>1</v>
      </c>
      <c r="I22" s="18">
        <v>71100000000</v>
      </c>
      <c r="J22" s="96" t="s">
        <v>55</v>
      </c>
      <c r="K22" s="42">
        <v>8846256.5999999996</v>
      </c>
      <c r="L22" s="27" t="s">
        <v>90</v>
      </c>
      <c r="M22" s="20" t="s">
        <v>290</v>
      </c>
      <c r="N22" s="3" t="s">
        <v>48</v>
      </c>
      <c r="O22" s="3" t="s">
        <v>49</v>
      </c>
      <c r="P22" s="3" t="s">
        <v>49</v>
      </c>
      <c r="Q22" s="77">
        <v>1769251.32</v>
      </c>
      <c r="R22" s="3"/>
      <c r="S22" s="3"/>
      <c r="T22" s="3"/>
      <c r="U22" s="3"/>
    </row>
    <row r="23" spans="1:21" ht="20.25" customHeight="1" x14ac:dyDescent="0.25">
      <c r="A23" s="168" t="s">
        <v>198</v>
      </c>
      <c r="B23" s="131"/>
      <c r="C23" s="131"/>
      <c r="D23" s="131"/>
      <c r="E23" s="131"/>
      <c r="F23" s="131"/>
      <c r="G23" s="131"/>
      <c r="H23" s="131"/>
      <c r="I23" s="131"/>
      <c r="J23" s="132"/>
      <c r="K23" s="47">
        <f>SUM(K22:K22)</f>
        <v>8846256.5999999996</v>
      </c>
      <c r="L23" s="197"/>
      <c r="M23" s="134"/>
      <c r="N23" s="134"/>
      <c r="O23" s="134"/>
      <c r="P23" s="135"/>
      <c r="Q23" s="58">
        <f>SUM(Q22:Q22)</f>
        <v>1769251.32</v>
      </c>
      <c r="R23" s="3"/>
      <c r="S23" s="3"/>
      <c r="T23" s="3"/>
      <c r="U23" s="3"/>
    </row>
    <row r="24" spans="1:21" ht="20.25" customHeight="1" x14ac:dyDescent="0.25">
      <c r="A24" s="170" t="s">
        <v>192</v>
      </c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6"/>
    </row>
    <row r="25" spans="1:21" ht="64.5" customHeight="1" x14ac:dyDescent="0.25">
      <c r="A25" s="70">
        <v>51</v>
      </c>
      <c r="B25" s="70" t="s">
        <v>40</v>
      </c>
      <c r="C25" s="70" t="s">
        <v>248</v>
      </c>
      <c r="D25" s="70" t="s">
        <v>249</v>
      </c>
      <c r="E25" s="70" t="s">
        <v>250</v>
      </c>
      <c r="F25" s="15">
        <v>876</v>
      </c>
      <c r="G25" s="16" t="s">
        <v>44</v>
      </c>
      <c r="H25" s="17">
        <v>1</v>
      </c>
      <c r="I25" s="18">
        <v>71131000000</v>
      </c>
      <c r="J25" s="19" t="s">
        <v>53</v>
      </c>
      <c r="K25" s="42">
        <v>500000</v>
      </c>
      <c r="L25" s="27" t="s">
        <v>90</v>
      </c>
      <c r="M25" s="70" t="s">
        <v>251</v>
      </c>
      <c r="N25" s="70" t="s">
        <v>51</v>
      </c>
      <c r="O25" s="70" t="s">
        <v>52</v>
      </c>
      <c r="P25" s="70" t="s">
        <v>49</v>
      </c>
      <c r="Q25" s="77">
        <v>300000</v>
      </c>
      <c r="R25" s="70"/>
      <c r="S25" s="70"/>
      <c r="T25" s="70"/>
      <c r="U25" s="70"/>
    </row>
    <row r="26" spans="1:21" ht="20.25" customHeight="1" x14ac:dyDescent="0.25">
      <c r="A26" s="168" t="s">
        <v>193</v>
      </c>
      <c r="B26" s="173"/>
      <c r="C26" s="173"/>
      <c r="D26" s="173"/>
      <c r="E26" s="173"/>
      <c r="F26" s="173"/>
      <c r="G26" s="173"/>
      <c r="H26" s="173"/>
      <c r="I26" s="173"/>
      <c r="J26" s="181"/>
      <c r="K26" s="47">
        <v>500000</v>
      </c>
      <c r="L26" s="88"/>
      <c r="M26" s="85"/>
      <c r="N26" s="85"/>
      <c r="O26" s="85"/>
      <c r="P26" s="86"/>
      <c r="Q26" s="58">
        <f>Q25</f>
        <v>300000</v>
      </c>
      <c r="R26" s="3"/>
      <c r="S26" s="3"/>
      <c r="T26" s="3"/>
      <c r="U26" s="3"/>
    </row>
    <row r="27" spans="1:21" ht="21.75" customHeight="1" x14ac:dyDescent="0.25">
      <c r="A27" s="179" t="s">
        <v>153</v>
      </c>
      <c r="B27" s="150"/>
      <c r="C27" s="150"/>
      <c r="D27" s="150"/>
      <c r="E27" s="150"/>
      <c r="F27" s="150"/>
      <c r="G27" s="150"/>
      <c r="H27" s="150"/>
      <c r="I27" s="150"/>
      <c r="J27" s="151"/>
      <c r="K27" s="26">
        <f>K20+K23+K26</f>
        <v>10287856.6</v>
      </c>
      <c r="L27" s="180"/>
      <c r="M27" s="134"/>
      <c r="N27" s="134"/>
      <c r="O27" s="134"/>
      <c r="P27" s="135"/>
      <c r="Q27" s="26">
        <f>Q23+Q26</f>
        <v>2069251.32</v>
      </c>
      <c r="R27" s="3"/>
      <c r="S27" s="3"/>
      <c r="T27" s="3"/>
      <c r="U27" s="3"/>
    </row>
    <row r="29" spans="1:21" x14ac:dyDescent="0.25">
      <c r="A29" s="127" t="s">
        <v>326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</row>
    <row r="30" spans="1:21" x14ac:dyDescent="0.25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</row>
    <row r="31" spans="1:21" x14ac:dyDescent="0.25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</row>
    <row r="32" spans="1:21" ht="15" customHeight="1" x14ac:dyDescent="0.25">
      <c r="A32" s="127" t="s">
        <v>327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</row>
    <row r="33" spans="1:21" x14ac:dyDescent="0.25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</row>
    <row r="35" spans="1:21" ht="38.25" customHeight="1" x14ac:dyDescent="0.25">
      <c r="A35" s="182" t="s">
        <v>0</v>
      </c>
      <c r="B35" s="185" t="s">
        <v>1</v>
      </c>
      <c r="C35" s="185" t="s">
        <v>2</v>
      </c>
      <c r="D35" s="152" t="s">
        <v>24</v>
      </c>
      <c r="E35" s="134"/>
      <c r="F35" s="134"/>
      <c r="G35" s="134"/>
      <c r="H35" s="134"/>
      <c r="I35" s="134"/>
      <c r="J35" s="134"/>
      <c r="K35" s="134"/>
      <c r="L35" s="134"/>
      <c r="M35" s="135"/>
      <c r="N35" s="185" t="s">
        <v>15</v>
      </c>
      <c r="O35" s="185" t="s">
        <v>16</v>
      </c>
      <c r="P35" s="185" t="s">
        <v>18</v>
      </c>
      <c r="Q35" s="185" t="s">
        <v>19</v>
      </c>
      <c r="R35" s="185" t="s">
        <v>20</v>
      </c>
      <c r="S35" s="185" t="s">
        <v>21</v>
      </c>
      <c r="T35" s="185" t="s">
        <v>22</v>
      </c>
      <c r="U35" s="188" t="s">
        <v>23</v>
      </c>
    </row>
    <row r="36" spans="1:21" ht="71.25" customHeight="1" x14ac:dyDescent="0.25">
      <c r="A36" s="183"/>
      <c r="B36" s="186"/>
      <c r="C36" s="186"/>
      <c r="D36" s="185" t="s">
        <v>3</v>
      </c>
      <c r="E36" s="185" t="s">
        <v>4</v>
      </c>
      <c r="F36" s="180" t="s">
        <v>5</v>
      </c>
      <c r="G36" s="190"/>
      <c r="H36" s="182" t="s">
        <v>8</v>
      </c>
      <c r="I36" s="180" t="s">
        <v>9</v>
      </c>
      <c r="J36" s="190"/>
      <c r="K36" s="185" t="s">
        <v>11</v>
      </c>
      <c r="L36" s="180" t="s">
        <v>12</v>
      </c>
      <c r="M36" s="190"/>
      <c r="N36" s="186"/>
      <c r="O36" s="187"/>
      <c r="P36" s="187"/>
      <c r="Q36" s="186"/>
      <c r="R36" s="186"/>
      <c r="S36" s="186"/>
      <c r="T36" s="186"/>
      <c r="U36" s="186"/>
    </row>
    <row r="37" spans="1:21" ht="81" customHeight="1" x14ac:dyDescent="0.25">
      <c r="A37" s="184"/>
      <c r="B37" s="187"/>
      <c r="C37" s="187"/>
      <c r="D37" s="189"/>
      <c r="E37" s="189"/>
      <c r="F37" s="72" t="s">
        <v>6</v>
      </c>
      <c r="G37" s="72" t="s">
        <v>7</v>
      </c>
      <c r="H37" s="162"/>
      <c r="I37" s="72" t="s">
        <v>10</v>
      </c>
      <c r="J37" s="72" t="s">
        <v>7</v>
      </c>
      <c r="K37" s="191"/>
      <c r="L37" s="3" t="s">
        <v>13</v>
      </c>
      <c r="M37" s="3" t="s">
        <v>14</v>
      </c>
      <c r="N37" s="187"/>
      <c r="O37" s="3" t="s">
        <v>17</v>
      </c>
      <c r="P37" s="3" t="s">
        <v>17</v>
      </c>
      <c r="Q37" s="187"/>
      <c r="R37" s="187"/>
      <c r="S37" s="187"/>
      <c r="T37" s="187"/>
      <c r="U37" s="187"/>
    </row>
    <row r="38" spans="1:21" x14ac:dyDescent="0.25">
      <c r="A38" s="3">
        <v>1</v>
      </c>
      <c r="B38" s="3">
        <v>2</v>
      </c>
      <c r="C38" s="3">
        <v>3</v>
      </c>
      <c r="D38" s="3">
        <v>4</v>
      </c>
      <c r="E38" s="3">
        <v>5</v>
      </c>
      <c r="F38" s="3">
        <v>6</v>
      </c>
      <c r="G38" s="3">
        <v>7</v>
      </c>
      <c r="H38" s="3">
        <v>8</v>
      </c>
      <c r="I38" s="3">
        <v>9</v>
      </c>
      <c r="J38" s="3">
        <v>10</v>
      </c>
      <c r="K38" s="3">
        <v>11</v>
      </c>
      <c r="L38" s="3">
        <v>12</v>
      </c>
      <c r="M38" s="3">
        <v>13</v>
      </c>
      <c r="N38" s="3">
        <v>14</v>
      </c>
      <c r="O38" s="3">
        <v>15</v>
      </c>
      <c r="P38" s="3">
        <v>16</v>
      </c>
      <c r="Q38" s="3">
        <v>17</v>
      </c>
      <c r="R38" s="3">
        <v>18</v>
      </c>
      <c r="S38" s="3">
        <v>19</v>
      </c>
      <c r="T38" s="3">
        <v>20</v>
      </c>
      <c r="U38" s="3">
        <v>21</v>
      </c>
    </row>
    <row r="39" spans="1:21" ht="64.5" customHeight="1" x14ac:dyDescent="0.25">
      <c r="A39" s="3"/>
      <c r="B39" s="21"/>
      <c r="C39" s="21"/>
      <c r="D39" s="24"/>
      <c r="E39" s="24"/>
      <c r="F39" s="15"/>
      <c r="G39" s="16"/>
      <c r="H39" s="17"/>
      <c r="I39" s="18"/>
      <c r="J39" s="19"/>
      <c r="K39" s="42"/>
      <c r="L39" s="23"/>
      <c r="M39" s="23"/>
      <c r="N39" s="3"/>
      <c r="O39" s="3"/>
      <c r="P39" s="70"/>
      <c r="Q39" s="58"/>
      <c r="R39" s="3"/>
      <c r="S39" s="3"/>
      <c r="T39" s="3"/>
      <c r="U39" s="3"/>
    </row>
    <row r="40" spans="1:21" x14ac:dyDescent="0.25">
      <c r="A40" s="192" t="s">
        <v>181</v>
      </c>
      <c r="B40" s="193"/>
      <c r="C40" s="193"/>
      <c r="D40" s="193"/>
      <c r="E40" s="193"/>
      <c r="F40" s="193"/>
      <c r="G40" s="193"/>
      <c r="H40" s="193"/>
      <c r="I40" s="193"/>
      <c r="J40" s="194"/>
      <c r="K40" s="30">
        <f>SUM(K39:K39)</f>
        <v>0</v>
      </c>
      <c r="L40" s="1"/>
      <c r="M40" s="1"/>
      <c r="N40" s="1"/>
      <c r="O40" s="1"/>
      <c r="P40" s="1"/>
      <c r="Q40" s="30"/>
      <c r="R40" s="2"/>
      <c r="S40" s="57"/>
      <c r="T40" s="56"/>
      <c r="U40" s="2"/>
    </row>
  </sheetData>
  <autoFilter ref="A17:U27"/>
  <mergeCells count="66">
    <mergeCell ref="A18:U18"/>
    <mergeCell ref="A20:J20"/>
    <mergeCell ref="A11:C11"/>
    <mergeCell ref="D11:E11"/>
    <mergeCell ref="A12:C12"/>
    <mergeCell ref="D12:E12"/>
    <mergeCell ref="A14:A16"/>
    <mergeCell ref="B14:B16"/>
    <mergeCell ref="C14:C16"/>
    <mergeCell ref="D14:M14"/>
    <mergeCell ref="H15:H16"/>
    <mergeCell ref="T14:T16"/>
    <mergeCell ref="U14:U16"/>
    <mergeCell ref="D15:D16"/>
    <mergeCell ref="E15:E16"/>
    <mergeCell ref="F15:G15"/>
    <mergeCell ref="O14:O15"/>
    <mergeCell ref="F2:I4"/>
    <mergeCell ref="L2:O4"/>
    <mergeCell ref="A6:C6"/>
    <mergeCell ref="D6:E6"/>
    <mergeCell ref="A7:C7"/>
    <mergeCell ref="D7:E7"/>
    <mergeCell ref="A8:C8"/>
    <mergeCell ref="D8:E8"/>
    <mergeCell ref="A9:C9"/>
    <mergeCell ref="D9:E9"/>
    <mergeCell ref="A10:C10"/>
    <mergeCell ref="D10:E10"/>
    <mergeCell ref="P14:P15"/>
    <mergeCell ref="Q14:Q16"/>
    <mergeCell ref="R14:R16"/>
    <mergeCell ref="S14:S16"/>
    <mergeCell ref="S35:S37"/>
    <mergeCell ref="A21:U21"/>
    <mergeCell ref="A23:J23"/>
    <mergeCell ref="L23:P23"/>
    <mergeCell ref="Q35:Q37"/>
    <mergeCell ref="R35:R37"/>
    <mergeCell ref="A24:U24"/>
    <mergeCell ref="A26:J26"/>
    <mergeCell ref="I15:J15"/>
    <mergeCell ref="K15:K16"/>
    <mergeCell ref="L15:M15"/>
    <mergeCell ref="N14:N16"/>
    <mergeCell ref="T35:T37"/>
    <mergeCell ref="U35:U37"/>
    <mergeCell ref="A27:J27"/>
    <mergeCell ref="L27:P27"/>
    <mergeCell ref="A29:U30"/>
    <mergeCell ref="A32:U33"/>
    <mergeCell ref="A35:A37"/>
    <mergeCell ref="B35:B37"/>
    <mergeCell ref="C35:C37"/>
    <mergeCell ref="D35:M35"/>
    <mergeCell ref="N35:N37"/>
    <mergeCell ref="O35:O36"/>
    <mergeCell ref="H36:H37"/>
    <mergeCell ref="K36:K37"/>
    <mergeCell ref="L36:M36"/>
    <mergeCell ref="P35:P36"/>
    <mergeCell ref="A40:J40"/>
    <mergeCell ref="D36:D37"/>
    <mergeCell ref="E36:E37"/>
    <mergeCell ref="F36:G36"/>
    <mergeCell ref="I36:J36"/>
  </mergeCells>
  <hyperlinks>
    <hyperlink ref="D9" r:id="rId1"/>
  </hyperlinks>
  <pageMargins left="0.70866141732283472" right="0.70866141732283472" top="0.74803149606299213" bottom="0.74803149606299213" header="0.31496062992125984" footer="0.31496062992125984"/>
  <pageSetup paperSize="8" scale="60" fitToHeight="999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85"/>
  <sheetViews>
    <sheetView tabSelected="1" topLeftCell="A46" zoomScale="80" zoomScaleNormal="80" workbookViewId="0">
      <selection activeCell="K57" sqref="K57"/>
    </sheetView>
  </sheetViews>
  <sheetFormatPr defaultRowHeight="15" x14ac:dyDescent="0.25"/>
  <cols>
    <col min="1" max="1" width="8" customWidth="1"/>
    <col min="2" max="2" width="11.7109375" customWidth="1"/>
    <col min="3" max="3" width="13.42578125" customWidth="1"/>
    <col min="4" max="4" width="28" customWidth="1"/>
    <col min="5" max="5" width="22.7109375" customWidth="1"/>
    <col min="6" max="6" width="8.140625" customWidth="1"/>
    <col min="7" max="7" width="8.5703125" customWidth="1"/>
    <col min="8" max="8" width="10.42578125" customWidth="1"/>
    <col min="9" max="9" width="14" customWidth="1"/>
    <col min="10" max="10" width="17.7109375" customWidth="1"/>
    <col min="11" max="11" width="18.28515625" customWidth="1"/>
    <col min="12" max="12" width="16.5703125" customWidth="1"/>
    <col min="13" max="13" width="16" customWidth="1"/>
    <col min="14" max="14" width="16.7109375" customWidth="1"/>
    <col min="15" max="15" width="18" customWidth="1"/>
    <col min="16" max="16" width="13.140625" customWidth="1"/>
    <col min="17" max="17" width="20.42578125" customWidth="1"/>
    <col min="18" max="18" width="14.85546875" customWidth="1"/>
    <col min="19" max="19" width="13.28515625" customWidth="1"/>
    <col min="20" max="20" width="14.5703125" customWidth="1"/>
    <col min="21" max="21" width="20" customWidth="1"/>
  </cols>
  <sheetData>
    <row r="2" spans="1:21" x14ac:dyDescent="0.25">
      <c r="F2" s="164" t="s">
        <v>39</v>
      </c>
      <c r="G2" s="164"/>
      <c r="H2" s="164"/>
      <c r="I2" s="164"/>
      <c r="L2" s="164"/>
      <c r="M2" s="164"/>
      <c r="N2" s="164"/>
      <c r="O2" s="164"/>
    </row>
    <row r="3" spans="1:21" x14ac:dyDescent="0.25">
      <c r="F3" s="164"/>
      <c r="G3" s="164"/>
      <c r="H3" s="164"/>
      <c r="I3" s="164"/>
      <c r="L3" s="164"/>
      <c r="M3" s="164"/>
      <c r="N3" s="164"/>
      <c r="O3" s="164"/>
    </row>
    <row r="4" spans="1:21" ht="19.5" customHeight="1" x14ac:dyDescent="0.25">
      <c r="F4" s="164"/>
      <c r="G4" s="164"/>
      <c r="H4" s="164"/>
      <c r="I4" s="164"/>
      <c r="L4" s="164"/>
      <c r="M4" s="164"/>
      <c r="N4" s="164"/>
      <c r="O4" s="164"/>
    </row>
    <row r="6" spans="1:21" ht="42" customHeight="1" x14ac:dyDescent="0.25">
      <c r="A6" s="152" t="s">
        <v>25</v>
      </c>
      <c r="B6" s="134"/>
      <c r="C6" s="135"/>
      <c r="D6" s="152" t="s">
        <v>26</v>
      </c>
      <c r="E6" s="135"/>
      <c r="L6" t="s">
        <v>184</v>
      </c>
    </row>
    <row r="7" spans="1:21" ht="34.5" customHeight="1" x14ac:dyDescent="0.25">
      <c r="A7" s="152" t="s">
        <v>27</v>
      </c>
      <c r="B7" s="134"/>
      <c r="C7" s="135"/>
      <c r="D7" s="152" t="s">
        <v>28</v>
      </c>
      <c r="E7" s="135"/>
      <c r="M7" t="s">
        <v>184</v>
      </c>
    </row>
    <row r="8" spans="1:21" x14ac:dyDescent="0.25">
      <c r="A8" s="152" t="s">
        <v>29</v>
      </c>
      <c r="B8" s="134"/>
      <c r="C8" s="135"/>
      <c r="D8" s="152" t="s">
        <v>30</v>
      </c>
      <c r="E8" s="135"/>
      <c r="M8" t="s">
        <v>246</v>
      </c>
    </row>
    <row r="9" spans="1:21" x14ac:dyDescent="0.25">
      <c r="A9" s="152" t="s">
        <v>31</v>
      </c>
      <c r="B9" s="134"/>
      <c r="C9" s="135"/>
      <c r="D9" s="167" t="s">
        <v>32</v>
      </c>
      <c r="E9" s="135"/>
    </row>
    <row r="10" spans="1:21" x14ac:dyDescent="0.25">
      <c r="A10" s="152" t="s">
        <v>33</v>
      </c>
      <c r="B10" s="134"/>
      <c r="C10" s="135"/>
      <c r="D10" s="152">
        <v>8601029263</v>
      </c>
      <c r="E10" s="135"/>
    </row>
    <row r="11" spans="1:21" x14ac:dyDescent="0.25">
      <c r="A11" s="152" t="s">
        <v>34</v>
      </c>
      <c r="B11" s="134"/>
      <c r="C11" s="135"/>
      <c r="D11" s="152">
        <v>860101001</v>
      </c>
      <c r="E11" s="135"/>
    </row>
    <row r="12" spans="1:21" x14ac:dyDescent="0.25">
      <c r="A12" s="152" t="s">
        <v>35</v>
      </c>
      <c r="B12" s="134"/>
      <c r="C12" s="135"/>
      <c r="D12" s="166">
        <v>71131000000</v>
      </c>
      <c r="E12" s="135"/>
    </row>
    <row r="14" spans="1:21" x14ac:dyDescent="0.25">
      <c r="A14" s="182" t="s">
        <v>0</v>
      </c>
      <c r="B14" s="185" t="s">
        <v>1</v>
      </c>
      <c r="C14" s="185" t="s">
        <v>2</v>
      </c>
      <c r="D14" s="152" t="s">
        <v>24</v>
      </c>
      <c r="E14" s="134"/>
      <c r="F14" s="134"/>
      <c r="G14" s="134"/>
      <c r="H14" s="134"/>
      <c r="I14" s="134"/>
      <c r="J14" s="134"/>
      <c r="K14" s="134"/>
      <c r="L14" s="134"/>
      <c r="M14" s="135"/>
      <c r="N14" s="185" t="s">
        <v>15</v>
      </c>
      <c r="O14" s="185" t="s">
        <v>16</v>
      </c>
      <c r="P14" s="185" t="s">
        <v>18</v>
      </c>
      <c r="Q14" s="185" t="s">
        <v>19</v>
      </c>
      <c r="R14" s="185" t="s">
        <v>20</v>
      </c>
      <c r="S14" s="185" t="s">
        <v>21</v>
      </c>
      <c r="T14" s="185" t="s">
        <v>22</v>
      </c>
      <c r="U14" s="188" t="s">
        <v>23</v>
      </c>
    </row>
    <row r="15" spans="1:21" ht="73.5" customHeight="1" x14ac:dyDescent="0.25">
      <c r="A15" s="183"/>
      <c r="B15" s="186"/>
      <c r="C15" s="186"/>
      <c r="D15" s="185" t="s">
        <v>3</v>
      </c>
      <c r="E15" s="185" t="s">
        <v>4</v>
      </c>
      <c r="F15" s="180" t="s">
        <v>5</v>
      </c>
      <c r="G15" s="190"/>
      <c r="H15" s="182" t="s">
        <v>8</v>
      </c>
      <c r="I15" s="180" t="s">
        <v>9</v>
      </c>
      <c r="J15" s="190"/>
      <c r="K15" s="185" t="s">
        <v>11</v>
      </c>
      <c r="L15" s="180" t="s">
        <v>12</v>
      </c>
      <c r="M15" s="190"/>
      <c r="N15" s="186"/>
      <c r="O15" s="187"/>
      <c r="P15" s="187"/>
      <c r="Q15" s="186"/>
      <c r="R15" s="186"/>
      <c r="S15" s="186"/>
      <c r="T15" s="186"/>
      <c r="U15" s="186"/>
    </row>
    <row r="16" spans="1:21" ht="84" customHeight="1" x14ac:dyDescent="0.25">
      <c r="A16" s="184"/>
      <c r="B16" s="187"/>
      <c r="C16" s="187"/>
      <c r="D16" s="189"/>
      <c r="E16" s="189"/>
      <c r="F16" s="72" t="s">
        <v>6</v>
      </c>
      <c r="G16" s="72" t="s">
        <v>7</v>
      </c>
      <c r="H16" s="162"/>
      <c r="I16" s="72" t="s">
        <v>10</v>
      </c>
      <c r="J16" s="72" t="s">
        <v>7</v>
      </c>
      <c r="K16" s="191"/>
      <c r="L16" s="3" t="s">
        <v>13</v>
      </c>
      <c r="M16" s="3" t="s">
        <v>14</v>
      </c>
      <c r="N16" s="187"/>
      <c r="O16" s="3" t="s">
        <v>17</v>
      </c>
      <c r="P16" s="3" t="s">
        <v>17</v>
      </c>
      <c r="Q16" s="187"/>
      <c r="R16" s="187"/>
      <c r="S16" s="187"/>
      <c r="T16" s="187"/>
      <c r="U16" s="187"/>
    </row>
    <row r="17" spans="1:21" x14ac:dyDescent="0.25">
      <c r="A17" s="3">
        <v>1</v>
      </c>
      <c r="B17" s="3">
        <v>2</v>
      </c>
      <c r="C17" s="3">
        <v>3</v>
      </c>
      <c r="D17" s="3">
        <v>4</v>
      </c>
      <c r="E17" s="3">
        <v>5</v>
      </c>
      <c r="F17" s="3">
        <v>6</v>
      </c>
      <c r="G17" s="3">
        <v>7</v>
      </c>
      <c r="H17" s="3">
        <v>8</v>
      </c>
      <c r="I17" s="3">
        <v>9</v>
      </c>
      <c r="J17" s="3">
        <v>10</v>
      </c>
      <c r="K17" s="3">
        <v>11</v>
      </c>
      <c r="L17" s="3">
        <v>12</v>
      </c>
      <c r="M17" s="3">
        <v>13</v>
      </c>
      <c r="N17" s="3">
        <v>14</v>
      </c>
      <c r="O17" s="3">
        <v>15</v>
      </c>
      <c r="P17" s="3">
        <v>16</v>
      </c>
      <c r="Q17" s="3">
        <v>17</v>
      </c>
      <c r="R17" s="3">
        <v>18</v>
      </c>
      <c r="S17" s="3">
        <v>19</v>
      </c>
      <c r="T17" s="3">
        <v>20</v>
      </c>
      <c r="U17" s="3">
        <v>21</v>
      </c>
    </row>
    <row r="18" spans="1:21" ht="21" customHeight="1" x14ac:dyDescent="0.25">
      <c r="A18" s="170" t="s">
        <v>207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2"/>
    </row>
    <row r="19" spans="1:21" ht="60.75" customHeight="1" x14ac:dyDescent="0.25">
      <c r="A19" s="70">
        <v>52</v>
      </c>
      <c r="B19" s="14" t="s">
        <v>54</v>
      </c>
      <c r="C19" s="14" t="s">
        <v>161</v>
      </c>
      <c r="D19" s="24" t="s">
        <v>87</v>
      </c>
      <c r="E19" s="15" t="s">
        <v>162</v>
      </c>
      <c r="F19" s="15">
        <v>168</v>
      </c>
      <c r="G19" s="16" t="s">
        <v>89</v>
      </c>
      <c r="H19" s="17">
        <v>1275</v>
      </c>
      <c r="I19" s="18">
        <v>71100000000</v>
      </c>
      <c r="J19" s="19" t="s">
        <v>55</v>
      </c>
      <c r="K19" s="42">
        <v>4256000</v>
      </c>
      <c r="L19" s="15" t="s">
        <v>47</v>
      </c>
      <c r="M19" s="15" t="s">
        <v>163</v>
      </c>
      <c r="N19" s="3" t="s">
        <v>51</v>
      </c>
      <c r="O19" s="3" t="s">
        <v>52</v>
      </c>
      <c r="P19" s="3" t="s">
        <v>52</v>
      </c>
      <c r="Q19" s="77">
        <v>4256000</v>
      </c>
      <c r="R19" s="3"/>
      <c r="S19" s="3"/>
      <c r="T19" s="3"/>
      <c r="U19" s="3"/>
    </row>
    <row r="20" spans="1:21" ht="21" customHeight="1" x14ac:dyDescent="0.25">
      <c r="A20" s="168" t="s">
        <v>208</v>
      </c>
      <c r="B20" s="131"/>
      <c r="C20" s="131"/>
      <c r="D20" s="131"/>
      <c r="E20" s="131"/>
      <c r="F20" s="131"/>
      <c r="G20" s="131"/>
      <c r="H20" s="131"/>
      <c r="I20" s="131"/>
      <c r="J20" s="132"/>
      <c r="K20" s="43">
        <f>K19</f>
        <v>4256000</v>
      </c>
      <c r="L20" s="169"/>
      <c r="M20" s="134"/>
      <c r="N20" s="134"/>
      <c r="O20" s="134"/>
      <c r="P20" s="134"/>
      <c r="Q20" s="26">
        <f>Q19</f>
        <v>4256000</v>
      </c>
      <c r="R20" s="3"/>
      <c r="S20" s="3"/>
      <c r="T20" s="3"/>
      <c r="U20" s="3"/>
    </row>
    <row r="21" spans="1:21" ht="21" customHeight="1" x14ac:dyDescent="0.25">
      <c r="A21" s="170" t="s">
        <v>219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2"/>
    </row>
    <row r="22" spans="1:21" ht="63.75" customHeight="1" x14ac:dyDescent="0.25">
      <c r="A22" s="70">
        <v>53</v>
      </c>
      <c r="B22" s="14" t="s">
        <v>138</v>
      </c>
      <c r="C22" s="14" t="s">
        <v>139</v>
      </c>
      <c r="D22" s="24" t="s">
        <v>140</v>
      </c>
      <c r="E22" s="15" t="s">
        <v>141</v>
      </c>
      <c r="F22" s="15">
        <v>166</v>
      </c>
      <c r="G22" s="16" t="s">
        <v>142</v>
      </c>
      <c r="H22" s="17">
        <v>12815</v>
      </c>
      <c r="I22" s="18">
        <v>71100000000</v>
      </c>
      <c r="J22" s="44" t="s">
        <v>55</v>
      </c>
      <c r="K22" s="42">
        <v>2113220</v>
      </c>
      <c r="L22" s="15" t="s">
        <v>47</v>
      </c>
      <c r="M22" s="15" t="s">
        <v>163</v>
      </c>
      <c r="N22" s="3" t="s">
        <v>51</v>
      </c>
      <c r="O22" s="3" t="s">
        <v>52</v>
      </c>
      <c r="P22" s="3" t="s">
        <v>52</v>
      </c>
      <c r="Q22" s="77">
        <v>2113220</v>
      </c>
      <c r="R22" s="3"/>
      <c r="S22" s="3"/>
      <c r="T22" s="3"/>
      <c r="U22" s="3"/>
    </row>
    <row r="23" spans="1:21" ht="21" customHeight="1" x14ac:dyDescent="0.25">
      <c r="A23" s="168" t="s">
        <v>220</v>
      </c>
      <c r="B23" s="131"/>
      <c r="C23" s="131"/>
      <c r="D23" s="131"/>
      <c r="E23" s="131"/>
      <c r="F23" s="131"/>
      <c r="G23" s="131"/>
      <c r="H23" s="131"/>
      <c r="I23" s="131"/>
      <c r="J23" s="132"/>
      <c r="K23" s="47">
        <f>K22</f>
        <v>2113220</v>
      </c>
      <c r="L23" s="169"/>
      <c r="M23" s="134"/>
      <c r="N23" s="134"/>
      <c r="O23" s="134"/>
      <c r="P23" s="134"/>
      <c r="Q23" s="26">
        <f>Q22</f>
        <v>2113220</v>
      </c>
      <c r="R23" s="3"/>
      <c r="S23" s="3"/>
      <c r="T23" s="3"/>
      <c r="U23" s="3"/>
    </row>
    <row r="24" spans="1:21" ht="21" customHeight="1" x14ac:dyDescent="0.25">
      <c r="A24" s="170" t="s">
        <v>201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2"/>
    </row>
    <row r="25" spans="1:21" ht="89.25" customHeight="1" x14ac:dyDescent="0.25">
      <c r="A25" s="70">
        <v>54</v>
      </c>
      <c r="B25" s="21" t="s">
        <v>167</v>
      </c>
      <c r="C25" s="14" t="s">
        <v>168</v>
      </c>
      <c r="D25" s="24" t="s">
        <v>169</v>
      </c>
      <c r="E25" s="24" t="s">
        <v>170</v>
      </c>
      <c r="F25" s="15">
        <v>876</v>
      </c>
      <c r="G25" s="16" t="s">
        <v>171</v>
      </c>
      <c r="H25" s="17">
        <v>1</v>
      </c>
      <c r="I25" s="18">
        <v>71131000000</v>
      </c>
      <c r="J25" s="19" t="s">
        <v>53</v>
      </c>
      <c r="K25" s="42">
        <v>7960444.8125</v>
      </c>
      <c r="L25" s="22" t="s">
        <v>47</v>
      </c>
      <c r="M25" s="22" t="s">
        <v>251</v>
      </c>
      <c r="N25" s="3" t="s">
        <v>51</v>
      </c>
      <c r="O25" s="3" t="s">
        <v>52</v>
      </c>
      <c r="P25" s="70" t="s">
        <v>49</v>
      </c>
      <c r="Q25" s="77">
        <v>7960444.8099999996</v>
      </c>
      <c r="R25" s="3"/>
      <c r="S25" s="3"/>
      <c r="T25" s="3"/>
      <c r="U25" s="3"/>
    </row>
    <row r="26" spans="1:21" ht="89.25" customHeight="1" x14ac:dyDescent="0.25">
      <c r="A26" s="70">
        <v>55</v>
      </c>
      <c r="B26" s="21" t="s">
        <v>73</v>
      </c>
      <c r="C26" s="14" t="s">
        <v>74</v>
      </c>
      <c r="D26" s="24" t="s">
        <v>320</v>
      </c>
      <c r="E26" s="24" t="s">
        <v>321</v>
      </c>
      <c r="F26" s="15">
        <v>876</v>
      </c>
      <c r="G26" s="16" t="s">
        <v>171</v>
      </c>
      <c r="H26" s="17">
        <v>1</v>
      </c>
      <c r="I26" s="18">
        <v>71131000000</v>
      </c>
      <c r="J26" s="19" t="s">
        <v>53</v>
      </c>
      <c r="K26" s="42">
        <v>470642.76</v>
      </c>
      <c r="L26" s="22" t="s">
        <v>47</v>
      </c>
      <c r="M26" s="22" t="s">
        <v>47</v>
      </c>
      <c r="N26" s="3" t="s">
        <v>51</v>
      </c>
      <c r="O26" s="3" t="s">
        <v>52</v>
      </c>
      <c r="P26" s="70" t="s">
        <v>52</v>
      </c>
      <c r="Q26" s="77"/>
      <c r="R26" s="3"/>
      <c r="S26" s="3"/>
      <c r="T26" s="3"/>
      <c r="U26" s="3"/>
    </row>
    <row r="27" spans="1:21" ht="89.25" customHeight="1" x14ac:dyDescent="0.25">
      <c r="A27" s="70">
        <v>56</v>
      </c>
      <c r="B27" s="21" t="s">
        <v>73</v>
      </c>
      <c r="C27" s="14" t="s">
        <v>74</v>
      </c>
      <c r="D27" s="24" t="s">
        <v>320</v>
      </c>
      <c r="E27" s="24" t="s">
        <v>322</v>
      </c>
      <c r="F27" s="15">
        <v>876</v>
      </c>
      <c r="G27" s="16" t="s">
        <v>171</v>
      </c>
      <c r="H27" s="17">
        <v>1</v>
      </c>
      <c r="I27" s="18">
        <v>71131000000</v>
      </c>
      <c r="J27" s="19" t="s">
        <v>53</v>
      </c>
      <c r="K27" s="42">
        <v>497841.82</v>
      </c>
      <c r="L27" s="22" t="s">
        <v>47</v>
      </c>
      <c r="M27" s="22" t="s">
        <v>47</v>
      </c>
      <c r="N27" s="3" t="s">
        <v>51</v>
      </c>
      <c r="O27" s="3" t="s">
        <v>52</v>
      </c>
      <c r="P27" s="70" t="s">
        <v>52</v>
      </c>
      <c r="Q27" s="77"/>
      <c r="R27" s="3" t="s">
        <v>184</v>
      </c>
      <c r="S27" s="3"/>
      <c r="T27" s="3"/>
      <c r="U27" s="3"/>
    </row>
    <row r="28" spans="1:21" ht="89.25" customHeight="1" x14ac:dyDescent="0.25">
      <c r="A28" s="70">
        <v>57</v>
      </c>
      <c r="B28" s="21" t="s">
        <v>73</v>
      </c>
      <c r="C28" s="14" t="s">
        <v>74</v>
      </c>
      <c r="D28" s="24" t="s">
        <v>152</v>
      </c>
      <c r="E28" s="24" t="s">
        <v>75</v>
      </c>
      <c r="F28" s="15">
        <v>876</v>
      </c>
      <c r="G28" s="16" t="s">
        <v>44</v>
      </c>
      <c r="H28" s="17">
        <v>1</v>
      </c>
      <c r="I28" s="18">
        <v>71131000000</v>
      </c>
      <c r="J28" s="19" t="s">
        <v>53</v>
      </c>
      <c r="K28" s="42">
        <v>1697727.36</v>
      </c>
      <c r="L28" s="23" t="s">
        <v>47</v>
      </c>
      <c r="M28" s="23" t="s">
        <v>47</v>
      </c>
      <c r="N28" s="3" t="s">
        <v>51</v>
      </c>
      <c r="O28" s="3" t="s">
        <v>52</v>
      </c>
      <c r="P28" s="70" t="s">
        <v>52</v>
      </c>
      <c r="Q28" s="77"/>
      <c r="R28" s="3"/>
      <c r="S28" s="3"/>
      <c r="T28" s="3"/>
      <c r="U28" s="3"/>
    </row>
    <row r="29" spans="1:21" ht="21" customHeight="1" x14ac:dyDescent="0.25">
      <c r="A29" s="168" t="s">
        <v>202</v>
      </c>
      <c r="B29" s="131"/>
      <c r="C29" s="131"/>
      <c r="D29" s="131"/>
      <c r="E29" s="131"/>
      <c r="F29" s="131"/>
      <c r="G29" s="131"/>
      <c r="H29" s="131"/>
      <c r="I29" s="131"/>
      <c r="J29" s="132"/>
      <c r="K29" s="47">
        <f>SUM(K25:K28)</f>
        <v>10626656.752499999</v>
      </c>
      <c r="L29" s="169"/>
      <c r="M29" s="134"/>
      <c r="N29" s="134"/>
      <c r="O29" s="134"/>
      <c r="P29" s="134"/>
      <c r="Q29" s="26">
        <f>Q25</f>
        <v>7960444.8099999996</v>
      </c>
      <c r="R29" s="3"/>
      <c r="S29" s="3"/>
      <c r="T29" s="3"/>
      <c r="U29" s="3"/>
    </row>
    <row r="30" spans="1:21" ht="21" customHeight="1" x14ac:dyDescent="0.25">
      <c r="A30" s="170" t="s">
        <v>296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2"/>
    </row>
    <row r="31" spans="1:21" ht="54" customHeight="1" x14ac:dyDescent="0.25">
      <c r="A31" s="70">
        <v>58</v>
      </c>
      <c r="B31" s="21" t="s">
        <v>68</v>
      </c>
      <c r="C31" s="14" t="s">
        <v>69</v>
      </c>
      <c r="D31" s="24" t="s">
        <v>70</v>
      </c>
      <c r="E31" s="24" t="s">
        <v>297</v>
      </c>
      <c r="F31" s="15">
        <v>796</v>
      </c>
      <c r="G31" s="16" t="s">
        <v>61</v>
      </c>
      <c r="H31" s="17">
        <v>1</v>
      </c>
      <c r="I31" s="18">
        <v>71131000000</v>
      </c>
      <c r="J31" s="19" t="s">
        <v>53</v>
      </c>
      <c r="K31" s="42">
        <v>806613.6</v>
      </c>
      <c r="L31" s="23" t="s">
        <v>47</v>
      </c>
      <c r="M31" s="23" t="s">
        <v>47</v>
      </c>
      <c r="N31" s="3" t="s">
        <v>51</v>
      </c>
      <c r="O31" s="4" t="s">
        <v>52</v>
      </c>
      <c r="P31" s="4" t="s">
        <v>49</v>
      </c>
      <c r="Q31" s="58"/>
      <c r="R31" s="3"/>
      <c r="S31" s="3"/>
      <c r="T31" s="3"/>
      <c r="U31" s="3"/>
    </row>
    <row r="32" spans="1:21" ht="48" customHeight="1" x14ac:dyDescent="0.25">
      <c r="A32" s="70">
        <v>59</v>
      </c>
      <c r="B32" s="14" t="s">
        <v>298</v>
      </c>
      <c r="C32" s="14" t="s">
        <v>299</v>
      </c>
      <c r="D32" s="24" t="s">
        <v>300</v>
      </c>
      <c r="E32" s="24" t="s">
        <v>301</v>
      </c>
      <c r="F32" s="15">
        <v>796</v>
      </c>
      <c r="G32" s="16" t="s">
        <v>61</v>
      </c>
      <c r="H32" s="17">
        <v>2</v>
      </c>
      <c r="I32" s="18">
        <v>71131000000</v>
      </c>
      <c r="J32" s="19" t="s">
        <v>53</v>
      </c>
      <c r="K32" s="42">
        <v>844680</v>
      </c>
      <c r="L32" s="23" t="s">
        <v>47</v>
      </c>
      <c r="M32" s="23" t="s">
        <v>47</v>
      </c>
      <c r="N32" s="3" t="s">
        <v>51</v>
      </c>
      <c r="O32" s="4" t="s">
        <v>52</v>
      </c>
      <c r="P32" s="4" t="s">
        <v>49</v>
      </c>
      <c r="Q32" s="58"/>
      <c r="R32" s="3"/>
      <c r="S32" s="3"/>
      <c r="T32" s="3"/>
      <c r="U32" s="3"/>
    </row>
    <row r="33" spans="1:21" ht="21" customHeight="1" x14ac:dyDescent="0.25">
      <c r="A33" s="168" t="s">
        <v>302</v>
      </c>
      <c r="B33" s="131"/>
      <c r="C33" s="131"/>
      <c r="D33" s="131"/>
      <c r="E33" s="131"/>
      <c r="F33" s="131"/>
      <c r="G33" s="131"/>
      <c r="H33" s="131"/>
      <c r="I33" s="131"/>
      <c r="J33" s="132"/>
      <c r="K33" s="47">
        <f>SUM(K31:K32)</f>
        <v>1651293.6</v>
      </c>
      <c r="L33" s="169"/>
      <c r="M33" s="134"/>
      <c r="N33" s="134"/>
      <c r="O33" s="134"/>
      <c r="P33" s="135"/>
      <c r="Q33" s="58"/>
      <c r="R33" s="3"/>
      <c r="S33" s="3"/>
      <c r="T33" s="3"/>
      <c r="U33" s="3"/>
    </row>
    <row r="34" spans="1:21" ht="21" customHeight="1" x14ac:dyDescent="0.25">
      <c r="A34" s="170"/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2"/>
    </row>
    <row r="35" spans="1:21" ht="21" customHeight="1" x14ac:dyDescent="0.25">
      <c r="A35" s="170" t="s">
        <v>286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2"/>
    </row>
    <row r="36" spans="1:21" ht="138" customHeight="1" x14ac:dyDescent="0.25">
      <c r="A36" s="70">
        <v>61</v>
      </c>
      <c r="B36" s="44" t="s">
        <v>291</v>
      </c>
      <c r="C36" s="44" t="s">
        <v>292</v>
      </c>
      <c r="D36" s="44" t="s">
        <v>293</v>
      </c>
      <c r="E36" s="98" t="s">
        <v>294</v>
      </c>
      <c r="F36" s="15">
        <v>876</v>
      </c>
      <c r="G36" s="16" t="s">
        <v>44</v>
      </c>
      <c r="H36" s="17">
        <v>1</v>
      </c>
      <c r="I36" s="18">
        <v>71131000000</v>
      </c>
      <c r="J36" s="19" t="s">
        <v>53</v>
      </c>
      <c r="K36" s="99">
        <v>552000</v>
      </c>
      <c r="L36" s="27" t="s">
        <v>47</v>
      </c>
      <c r="M36" s="20" t="s">
        <v>163</v>
      </c>
      <c r="N36" s="70" t="s">
        <v>295</v>
      </c>
      <c r="O36" s="70" t="s">
        <v>52</v>
      </c>
      <c r="P36" s="70" t="s">
        <v>52</v>
      </c>
      <c r="Q36" s="100">
        <v>552000</v>
      </c>
      <c r="R36" s="3"/>
      <c r="S36" s="3"/>
      <c r="T36" s="3"/>
      <c r="U36" s="3"/>
    </row>
    <row r="37" spans="1:21" x14ac:dyDescent="0.25">
      <c r="A37" s="168" t="s">
        <v>287</v>
      </c>
      <c r="B37" s="131"/>
      <c r="C37" s="131"/>
      <c r="D37" s="131"/>
      <c r="E37" s="131"/>
      <c r="F37" s="131"/>
      <c r="G37" s="131"/>
      <c r="H37" s="131"/>
      <c r="I37" s="131"/>
      <c r="J37" s="132"/>
      <c r="K37" s="103">
        <f>K36</f>
        <v>552000</v>
      </c>
      <c r="L37" s="169"/>
      <c r="M37" s="134"/>
      <c r="N37" s="134"/>
      <c r="O37" s="134"/>
      <c r="P37" s="134"/>
      <c r="Q37" s="26">
        <f>Q36</f>
        <v>552000</v>
      </c>
      <c r="R37" s="3"/>
      <c r="S37" s="3"/>
      <c r="T37" s="3"/>
      <c r="U37" s="3"/>
    </row>
    <row r="38" spans="1:21" x14ac:dyDescent="0.25">
      <c r="A38" s="170" t="s">
        <v>217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2"/>
    </row>
    <row r="39" spans="1:21" ht="54" customHeight="1" x14ac:dyDescent="0.25">
      <c r="A39" s="70">
        <v>62</v>
      </c>
      <c r="B39" s="15" t="s">
        <v>131</v>
      </c>
      <c r="C39" s="15" t="s">
        <v>132</v>
      </c>
      <c r="D39" s="24" t="s">
        <v>164</v>
      </c>
      <c r="E39" s="15" t="s">
        <v>165</v>
      </c>
      <c r="F39" s="15">
        <v>168</v>
      </c>
      <c r="G39" s="16" t="s">
        <v>89</v>
      </c>
      <c r="H39" s="17">
        <v>520</v>
      </c>
      <c r="I39" s="18">
        <v>71116660000</v>
      </c>
      <c r="J39" s="19" t="s">
        <v>166</v>
      </c>
      <c r="K39" s="42">
        <v>920000</v>
      </c>
      <c r="L39" s="15" t="s">
        <v>47</v>
      </c>
      <c r="M39" s="15" t="s">
        <v>163</v>
      </c>
      <c r="N39" s="70" t="s">
        <v>51</v>
      </c>
      <c r="O39" s="70" t="s">
        <v>52</v>
      </c>
      <c r="P39" s="70" t="s">
        <v>49</v>
      </c>
      <c r="Q39" s="77">
        <v>644000</v>
      </c>
      <c r="R39" s="3"/>
      <c r="S39" s="3"/>
      <c r="T39" s="3"/>
      <c r="U39" s="3"/>
    </row>
    <row r="40" spans="1:21" x14ac:dyDescent="0.25">
      <c r="A40" s="168" t="s">
        <v>218</v>
      </c>
      <c r="B40" s="131"/>
      <c r="C40" s="131"/>
      <c r="D40" s="131"/>
      <c r="E40" s="131"/>
      <c r="F40" s="131"/>
      <c r="G40" s="131"/>
      <c r="H40" s="131"/>
      <c r="I40" s="131"/>
      <c r="J40" s="132"/>
      <c r="K40" s="47">
        <f>K39</f>
        <v>920000</v>
      </c>
      <c r="L40" s="169"/>
      <c r="M40" s="134"/>
      <c r="N40" s="134"/>
      <c r="O40" s="134"/>
      <c r="P40" s="134"/>
      <c r="Q40" s="26">
        <f>Q39</f>
        <v>644000</v>
      </c>
      <c r="R40" s="3"/>
      <c r="S40" s="3"/>
      <c r="T40" s="3"/>
      <c r="U40" s="3"/>
    </row>
    <row r="41" spans="1:21" ht="15" customHeight="1" x14ac:dyDescent="0.25">
      <c r="A41" s="170" t="s">
        <v>205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2"/>
    </row>
    <row r="42" spans="1:21" ht="210" customHeight="1" x14ac:dyDescent="0.25">
      <c r="A42" s="44">
        <v>64</v>
      </c>
      <c r="B42" s="44" t="s">
        <v>303</v>
      </c>
      <c r="C42" s="44" t="s">
        <v>304</v>
      </c>
      <c r="D42" s="122" t="s">
        <v>305</v>
      </c>
      <c r="E42" s="44" t="s">
        <v>306</v>
      </c>
      <c r="F42" s="15">
        <v>796</v>
      </c>
      <c r="G42" s="16" t="s">
        <v>61</v>
      </c>
      <c r="H42" s="17">
        <v>17</v>
      </c>
      <c r="I42" s="18">
        <v>71100000000</v>
      </c>
      <c r="J42" s="44" t="s">
        <v>55</v>
      </c>
      <c r="K42" s="42">
        <v>915500</v>
      </c>
      <c r="L42" s="23" t="s">
        <v>47</v>
      </c>
      <c r="M42" s="11" t="s">
        <v>163</v>
      </c>
      <c r="N42" s="11" t="s">
        <v>48</v>
      </c>
      <c r="O42" s="3" t="s">
        <v>49</v>
      </c>
      <c r="P42" s="3" t="s">
        <v>325</v>
      </c>
      <c r="Q42" s="58"/>
      <c r="R42" s="3"/>
      <c r="S42" s="95"/>
      <c r="T42" s="3"/>
      <c r="U42" s="3"/>
    </row>
    <row r="43" spans="1:21" ht="15.75" customHeight="1" x14ac:dyDescent="0.25">
      <c r="A43" s="168" t="s">
        <v>324</v>
      </c>
      <c r="B43" s="177"/>
      <c r="C43" s="177"/>
      <c r="D43" s="177"/>
      <c r="E43" s="177"/>
      <c r="F43" s="177"/>
      <c r="G43" s="177"/>
      <c r="H43" s="177"/>
      <c r="I43" s="177"/>
      <c r="J43" s="178"/>
      <c r="K43" s="43">
        <v>915500</v>
      </c>
      <c r="L43" s="125"/>
      <c r="M43" s="123"/>
      <c r="N43" s="123"/>
      <c r="O43" s="91"/>
      <c r="P43" s="124"/>
      <c r="Q43" s="58"/>
      <c r="R43" s="3"/>
      <c r="S43" s="95"/>
      <c r="T43" s="3"/>
      <c r="U43" s="3"/>
    </row>
    <row r="44" spans="1:21" x14ac:dyDescent="0.25">
      <c r="A44" s="170" t="s">
        <v>225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2"/>
    </row>
    <row r="45" spans="1:21" ht="76.5" x14ac:dyDescent="0.25">
      <c r="A45" s="70">
        <v>65</v>
      </c>
      <c r="B45" s="14" t="s">
        <v>154</v>
      </c>
      <c r="C45" s="14" t="s">
        <v>155</v>
      </c>
      <c r="D45" s="24" t="s">
        <v>156</v>
      </c>
      <c r="E45" s="15" t="s">
        <v>157</v>
      </c>
      <c r="F45" s="15">
        <v>796</v>
      </c>
      <c r="G45" s="16" t="s">
        <v>61</v>
      </c>
      <c r="H45" s="17">
        <v>400</v>
      </c>
      <c r="I45" s="18">
        <v>71131000000</v>
      </c>
      <c r="J45" s="19" t="s">
        <v>53</v>
      </c>
      <c r="K45" s="42">
        <v>369600</v>
      </c>
      <c r="L45" s="20" t="s">
        <v>47</v>
      </c>
      <c r="M45" s="20" t="s">
        <v>47</v>
      </c>
      <c r="N45" s="3" t="s">
        <v>56</v>
      </c>
      <c r="O45" s="3" t="s">
        <v>52</v>
      </c>
      <c r="P45" s="3" t="s">
        <v>52</v>
      </c>
      <c r="Q45" s="58"/>
      <c r="R45" s="3"/>
      <c r="S45" s="3"/>
      <c r="T45" s="3"/>
      <c r="U45" s="3"/>
    </row>
    <row r="46" spans="1:21" ht="57" customHeight="1" x14ac:dyDescent="0.25">
      <c r="A46" s="70">
        <v>66</v>
      </c>
      <c r="B46" s="15" t="s">
        <v>158</v>
      </c>
      <c r="C46" s="15" t="s">
        <v>159</v>
      </c>
      <c r="D46" s="24" t="s">
        <v>235</v>
      </c>
      <c r="E46" s="15" t="s">
        <v>160</v>
      </c>
      <c r="F46" s="15">
        <v>876</v>
      </c>
      <c r="G46" s="16" t="s">
        <v>44</v>
      </c>
      <c r="H46" s="17">
        <v>1</v>
      </c>
      <c r="I46" s="18">
        <v>71131000000</v>
      </c>
      <c r="J46" s="19" t="s">
        <v>53</v>
      </c>
      <c r="K46" s="42">
        <v>318000</v>
      </c>
      <c r="L46" s="15" t="s">
        <v>47</v>
      </c>
      <c r="M46" s="15" t="s">
        <v>47</v>
      </c>
      <c r="N46" s="3" t="s">
        <v>48</v>
      </c>
      <c r="O46" s="3" t="s">
        <v>49</v>
      </c>
      <c r="P46" s="3" t="s">
        <v>49</v>
      </c>
      <c r="Q46" s="58"/>
      <c r="R46" s="3"/>
      <c r="S46" s="3"/>
      <c r="T46" s="3"/>
      <c r="U46" s="3"/>
    </row>
    <row r="47" spans="1:21" x14ac:dyDescent="0.25">
      <c r="A47" s="168" t="s">
        <v>226</v>
      </c>
      <c r="B47" s="131"/>
      <c r="C47" s="131"/>
      <c r="D47" s="131"/>
      <c r="E47" s="131"/>
      <c r="F47" s="131"/>
      <c r="G47" s="131"/>
      <c r="H47" s="131"/>
      <c r="I47" s="131"/>
      <c r="J47" s="132"/>
      <c r="K47" s="121">
        <f>SUM(K45:K46)</f>
        <v>687600</v>
      </c>
      <c r="L47" s="120"/>
      <c r="M47" s="118"/>
      <c r="N47" s="118"/>
      <c r="O47" s="118"/>
      <c r="P47" s="118"/>
      <c r="Q47" s="90"/>
      <c r="R47" s="91"/>
      <c r="S47" s="91"/>
      <c r="T47" s="91"/>
      <c r="U47" s="119"/>
    </row>
    <row r="48" spans="1:21" x14ac:dyDescent="0.25">
      <c r="A48" s="170" t="s">
        <v>192</v>
      </c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2"/>
    </row>
    <row r="49" spans="1:21" ht="43.5" customHeight="1" x14ac:dyDescent="0.25">
      <c r="A49" s="70">
        <v>67</v>
      </c>
      <c r="B49" s="44" t="s">
        <v>314</v>
      </c>
      <c r="C49" s="44" t="s">
        <v>315</v>
      </c>
      <c r="D49" s="24" t="s">
        <v>316</v>
      </c>
      <c r="E49" s="44" t="s">
        <v>317</v>
      </c>
      <c r="F49" s="15">
        <v>796</v>
      </c>
      <c r="G49" s="16" t="s">
        <v>61</v>
      </c>
      <c r="H49" s="17">
        <v>1</v>
      </c>
      <c r="I49" s="18">
        <v>71131000000</v>
      </c>
      <c r="J49" s="44" t="s">
        <v>318</v>
      </c>
      <c r="K49" s="42">
        <v>1828333.33</v>
      </c>
      <c r="L49" s="23" t="s">
        <v>47</v>
      </c>
      <c r="M49" s="11" t="s">
        <v>47</v>
      </c>
      <c r="N49" s="11" t="s">
        <v>51</v>
      </c>
      <c r="O49" s="3" t="s">
        <v>52</v>
      </c>
      <c r="P49" s="3" t="s">
        <v>49</v>
      </c>
      <c r="Q49" s="58"/>
      <c r="R49" s="3"/>
      <c r="S49" s="3"/>
      <c r="T49" s="3"/>
      <c r="U49" s="3"/>
    </row>
    <row r="50" spans="1:21" x14ac:dyDescent="0.25">
      <c r="A50" s="206" t="s">
        <v>319</v>
      </c>
      <c r="B50" s="205"/>
      <c r="C50" s="205"/>
      <c r="D50" s="205"/>
      <c r="E50" s="205"/>
      <c r="F50" s="205"/>
      <c r="G50" s="205"/>
      <c r="H50" s="205"/>
      <c r="I50" s="205"/>
      <c r="J50" s="207"/>
      <c r="K50" s="208">
        <f>SUM(K49:K49)</f>
        <v>1828333.33</v>
      </c>
      <c r="L50" s="209"/>
      <c r="M50" s="210"/>
      <c r="N50" s="210"/>
      <c r="O50" s="210"/>
      <c r="P50" s="210"/>
      <c r="Q50" s="211"/>
      <c r="R50" s="126"/>
      <c r="S50" s="126"/>
      <c r="T50" s="126"/>
      <c r="U50" s="126"/>
    </row>
    <row r="51" spans="1:21" x14ac:dyDescent="0.25">
      <c r="A51" s="170" t="s">
        <v>189</v>
      </c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2"/>
    </row>
    <row r="52" spans="1:21" ht="135.75" customHeight="1" x14ac:dyDescent="0.25">
      <c r="A52" s="70">
        <v>68</v>
      </c>
      <c r="B52" s="14" t="s">
        <v>271</v>
      </c>
      <c r="C52" s="14" t="s">
        <v>271</v>
      </c>
      <c r="D52" s="24" t="s">
        <v>270</v>
      </c>
      <c r="E52" s="15" t="s">
        <v>259</v>
      </c>
      <c r="F52" s="15">
        <v>796</v>
      </c>
      <c r="G52" s="16" t="s">
        <v>61</v>
      </c>
      <c r="H52" s="17">
        <v>1</v>
      </c>
      <c r="I52" s="18">
        <v>71131000000</v>
      </c>
      <c r="J52" s="19" t="s">
        <v>53</v>
      </c>
      <c r="K52" s="42">
        <v>1405666.67</v>
      </c>
      <c r="L52" s="20" t="s">
        <v>47</v>
      </c>
      <c r="M52" s="15" t="s">
        <v>163</v>
      </c>
      <c r="N52" s="11" t="s">
        <v>51</v>
      </c>
      <c r="O52" s="12" t="s">
        <v>52</v>
      </c>
      <c r="P52" s="28" t="s">
        <v>49</v>
      </c>
      <c r="Q52" s="76">
        <v>1405666.67</v>
      </c>
      <c r="R52" s="70" t="s">
        <v>283</v>
      </c>
      <c r="S52" s="70">
        <v>1.7</v>
      </c>
      <c r="T52" s="70">
        <v>0</v>
      </c>
      <c r="U52" s="28" t="s">
        <v>284</v>
      </c>
    </row>
    <row r="53" spans="1:21" ht="60" customHeight="1" x14ac:dyDescent="0.25">
      <c r="A53" s="70">
        <v>69</v>
      </c>
      <c r="B53" s="14" t="s">
        <v>307</v>
      </c>
      <c r="C53" s="14" t="s">
        <v>308</v>
      </c>
      <c r="D53" s="24" t="s">
        <v>309</v>
      </c>
      <c r="E53" s="15" t="s">
        <v>310</v>
      </c>
      <c r="F53" s="15">
        <v>796</v>
      </c>
      <c r="G53" s="16" t="s">
        <v>61</v>
      </c>
      <c r="H53" s="17">
        <v>6</v>
      </c>
      <c r="I53" s="18">
        <v>71100000000</v>
      </c>
      <c r="J53" s="44" t="s">
        <v>55</v>
      </c>
      <c r="K53" s="42">
        <v>5783666.6600000001</v>
      </c>
      <c r="L53" s="20" t="s">
        <v>47</v>
      </c>
      <c r="M53" s="15" t="s">
        <v>47</v>
      </c>
      <c r="N53" s="3" t="s">
        <v>51</v>
      </c>
      <c r="O53" s="3" t="s">
        <v>52</v>
      </c>
      <c r="P53" s="3" t="s">
        <v>49</v>
      </c>
      <c r="Q53" s="77"/>
      <c r="R53" s="28"/>
      <c r="S53" s="94"/>
      <c r="T53" s="94"/>
      <c r="U53" s="28"/>
    </row>
    <row r="54" spans="1:21" ht="89.25" customHeight="1" x14ac:dyDescent="0.25">
      <c r="A54" s="70">
        <v>70</v>
      </c>
      <c r="B54" s="14" t="s">
        <v>298</v>
      </c>
      <c r="C54" s="14" t="s">
        <v>311</v>
      </c>
      <c r="D54" s="24" t="s">
        <v>312</v>
      </c>
      <c r="E54" s="15" t="s">
        <v>313</v>
      </c>
      <c r="F54" s="15">
        <v>796</v>
      </c>
      <c r="G54" s="16" t="s">
        <v>61</v>
      </c>
      <c r="H54" s="17">
        <v>3</v>
      </c>
      <c r="I54" s="18">
        <v>71131000000</v>
      </c>
      <c r="J54" s="19" t="s">
        <v>53</v>
      </c>
      <c r="K54" s="42">
        <v>4902508.79</v>
      </c>
      <c r="L54" s="20" t="s">
        <v>47</v>
      </c>
      <c r="M54" s="15" t="s">
        <v>47</v>
      </c>
      <c r="N54" s="3" t="s">
        <v>51</v>
      </c>
      <c r="O54" s="3" t="s">
        <v>52</v>
      </c>
      <c r="P54" s="3" t="s">
        <v>49</v>
      </c>
      <c r="Q54" s="77"/>
      <c r="R54" s="28"/>
      <c r="S54" s="94"/>
      <c r="T54" s="94"/>
      <c r="U54" s="28"/>
    </row>
    <row r="55" spans="1:21" x14ac:dyDescent="0.25">
      <c r="A55" s="168" t="s">
        <v>214</v>
      </c>
      <c r="B55" s="173"/>
      <c r="C55" s="173"/>
      <c r="D55" s="173"/>
      <c r="E55" s="173"/>
      <c r="F55" s="173"/>
      <c r="G55" s="173"/>
      <c r="H55" s="173"/>
      <c r="I55" s="173"/>
      <c r="J55" s="181"/>
      <c r="K55" s="47">
        <f>SUM(K52:K54)</f>
        <v>12091842.120000001</v>
      </c>
      <c r="L55" s="169"/>
      <c r="M55" s="134"/>
      <c r="N55" s="134"/>
      <c r="O55" s="134"/>
      <c r="P55" s="134"/>
      <c r="Q55" s="26">
        <f>Q52</f>
        <v>1405666.67</v>
      </c>
      <c r="R55" s="3"/>
      <c r="S55" s="95">
        <f>S52</f>
        <v>1.7</v>
      </c>
      <c r="T55" s="3">
        <v>3.51</v>
      </c>
      <c r="U55" s="3"/>
    </row>
    <row r="56" spans="1:21" ht="21" customHeight="1" x14ac:dyDescent="0.25">
      <c r="A56" s="179" t="s">
        <v>172</v>
      </c>
      <c r="B56" s="150"/>
      <c r="C56" s="150"/>
      <c r="D56" s="150"/>
      <c r="E56" s="150"/>
      <c r="F56" s="150"/>
      <c r="G56" s="150"/>
      <c r="H56" s="150"/>
      <c r="I56" s="150"/>
      <c r="J56" s="151"/>
      <c r="K56" s="26">
        <f>K20+K23+K29+K33+K37+K40+K43+K47+K50+K55</f>
        <v>35642445.802499995</v>
      </c>
      <c r="L56" s="180"/>
      <c r="M56" s="134"/>
      <c r="N56" s="134"/>
      <c r="O56" s="134"/>
      <c r="P56" s="135"/>
      <c r="Q56" s="26">
        <f>Q23+Q29+Q37+Q40+Q50+Q55+Q20</f>
        <v>16931331.479999997</v>
      </c>
      <c r="R56" s="3"/>
      <c r="S56" s="95">
        <f>S55</f>
        <v>1.7</v>
      </c>
      <c r="T56" s="3">
        <f>T55</f>
        <v>3.51</v>
      </c>
      <c r="U56" s="3"/>
    </row>
    <row r="57" spans="1:21" ht="21" customHeight="1" x14ac:dyDescent="0.25">
      <c r="A57" s="179" t="s">
        <v>227</v>
      </c>
      <c r="B57" s="203"/>
      <c r="C57" s="203"/>
      <c r="D57" s="203"/>
      <c r="E57" s="203"/>
      <c r="F57" s="203"/>
      <c r="G57" s="203"/>
      <c r="H57" s="203"/>
      <c r="I57" s="203"/>
      <c r="J57" s="204"/>
      <c r="K57" s="68">
        <f>'1 квартал 2019'!K61+'2 квартал 2019'!K58+'3 квартал 2019'!K27+'4 квартал 2019'!K56</f>
        <v>215696370.56049997</v>
      </c>
      <c r="L57" s="180"/>
      <c r="M57" s="134"/>
      <c r="N57" s="134"/>
      <c r="O57" s="134"/>
      <c r="P57" s="135"/>
      <c r="Q57" s="30"/>
      <c r="R57" s="56"/>
      <c r="S57" s="57">
        <f>'1 квартал 2019'!S61+'2 квартал 2019'!S58+'4 квартал 2019'!S56</f>
        <v>371.55571699999996</v>
      </c>
      <c r="T57" s="57">
        <f>'1 квартал 2019'!T61+'2 квартал 2019'!T58+'4 квартал 2019'!T56</f>
        <v>91.808857000000003</v>
      </c>
      <c r="U57" s="56"/>
    </row>
    <row r="58" spans="1:21" ht="21" customHeight="1" x14ac:dyDescent="0.25">
      <c r="A58" s="179" t="s">
        <v>179</v>
      </c>
      <c r="B58" s="203"/>
      <c r="C58" s="203"/>
      <c r="D58" s="203"/>
      <c r="E58" s="203"/>
      <c r="F58" s="203"/>
      <c r="G58" s="203"/>
      <c r="H58" s="203"/>
      <c r="I58" s="203"/>
      <c r="J58" s="204"/>
      <c r="K58" s="101">
        <v>49967223.549999997</v>
      </c>
      <c r="L58" s="180"/>
      <c r="M58" s="134"/>
      <c r="N58" s="134"/>
      <c r="O58" s="134"/>
      <c r="P58" s="135"/>
      <c r="Q58" s="59"/>
      <c r="R58" s="1"/>
      <c r="S58" s="1"/>
      <c r="T58" s="1"/>
      <c r="U58" s="1"/>
    </row>
    <row r="59" spans="1:21" ht="21" customHeight="1" x14ac:dyDescent="0.25">
      <c r="A59" s="179" t="s">
        <v>180</v>
      </c>
      <c r="B59" s="203"/>
      <c r="C59" s="203"/>
      <c r="D59" s="203"/>
      <c r="E59" s="203"/>
      <c r="F59" s="203"/>
      <c r="G59" s="203"/>
      <c r="H59" s="203"/>
      <c r="I59" s="203"/>
      <c r="J59" s="204"/>
      <c r="K59" s="68">
        <f>K57+K58</f>
        <v>265663594.11049998</v>
      </c>
      <c r="L59" s="180"/>
      <c r="M59" s="134"/>
      <c r="N59" s="134"/>
      <c r="O59" s="134"/>
      <c r="P59" s="135"/>
      <c r="Q59" s="59"/>
      <c r="R59" s="1"/>
      <c r="S59" s="1"/>
      <c r="T59" s="1"/>
      <c r="U59" s="1"/>
    </row>
    <row r="61" spans="1:21" x14ac:dyDescent="0.25">
      <c r="A61" s="127" t="s">
        <v>326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x14ac:dyDescent="0.25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x14ac:dyDescent="0.25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</row>
    <row r="64" spans="1:21" ht="15" customHeight="1" x14ac:dyDescent="0.25">
      <c r="A64" s="127" t="s">
        <v>327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</row>
    <row r="65" spans="1:21" x14ac:dyDescent="0.25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</row>
    <row r="67" spans="1:21" ht="34.5" customHeight="1" x14ac:dyDescent="0.25">
      <c r="A67" s="182" t="s">
        <v>0</v>
      </c>
      <c r="B67" s="185" t="s">
        <v>1</v>
      </c>
      <c r="C67" s="185" t="s">
        <v>2</v>
      </c>
      <c r="D67" s="152" t="s">
        <v>24</v>
      </c>
      <c r="E67" s="134"/>
      <c r="F67" s="134"/>
      <c r="G67" s="134"/>
      <c r="H67" s="134"/>
      <c r="I67" s="134"/>
      <c r="J67" s="134"/>
      <c r="K67" s="134"/>
      <c r="L67" s="134"/>
      <c r="M67" s="135"/>
      <c r="N67" s="185" t="s">
        <v>15</v>
      </c>
      <c r="O67" s="185" t="s">
        <v>16</v>
      </c>
      <c r="P67" s="185" t="s">
        <v>18</v>
      </c>
      <c r="Q67" s="185" t="s">
        <v>19</v>
      </c>
      <c r="R67" s="185" t="s">
        <v>20</v>
      </c>
      <c r="S67" s="185" t="s">
        <v>21</v>
      </c>
      <c r="T67" s="185" t="s">
        <v>22</v>
      </c>
      <c r="U67" s="188" t="s">
        <v>23</v>
      </c>
    </row>
    <row r="68" spans="1:21" ht="53.25" customHeight="1" x14ac:dyDescent="0.25">
      <c r="A68" s="183"/>
      <c r="B68" s="186"/>
      <c r="C68" s="186"/>
      <c r="D68" s="185" t="s">
        <v>3</v>
      </c>
      <c r="E68" s="185" t="s">
        <v>4</v>
      </c>
      <c r="F68" s="180" t="s">
        <v>5</v>
      </c>
      <c r="G68" s="190"/>
      <c r="H68" s="182" t="s">
        <v>8</v>
      </c>
      <c r="I68" s="180" t="s">
        <v>9</v>
      </c>
      <c r="J68" s="190"/>
      <c r="K68" s="185" t="s">
        <v>11</v>
      </c>
      <c r="L68" s="180" t="s">
        <v>12</v>
      </c>
      <c r="M68" s="190"/>
      <c r="N68" s="186"/>
      <c r="O68" s="187"/>
      <c r="P68" s="187"/>
      <c r="Q68" s="186"/>
      <c r="R68" s="186"/>
      <c r="S68" s="186"/>
      <c r="T68" s="186"/>
      <c r="U68" s="186"/>
    </row>
    <row r="69" spans="1:21" ht="103.5" customHeight="1" x14ac:dyDescent="0.25">
      <c r="A69" s="184"/>
      <c r="B69" s="187"/>
      <c r="C69" s="187"/>
      <c r="D69" s="189"/>
      <c r="E69" s="189"/>
      <c r="F69" s="3" t="s">
        <v>6</v>
      </c>
      <c r="G69" s="3" t="s">
        <v>7</v>
      </c>
      <c r="H69" s="162"/>
      <c r="I69" s="3" t="s">
        <v>10</v>
      </c>
      <c r="J69" s="3" t="s">
        <v>7</v>
      </c>
      <c r="K69" s="191"/>
      <c r="L69" s="3" t="s">
        <v>13</v>
      </c>
      <c r="M69" s="3" t="s">
        <v>14</v>
      </c>
      <c r="N69" s="187"/>
      <c r="O69" s="3" t="s">
        <v>17</v>
      </c>
      <c r="P69" s="3" t="s">
        <v>17</v>
      </c>
      <c r="Q69" s="187"/>
      <c r="R69" s="187"/>
      <c r="S69" s="187"/>
      <c r="T69" s="187"/>
      <c r="U69" s="187"/>
    </row>
    <row r="70" spans="1:21" x14ac:dyDescent="0.25">
      <c r="A70" s="3">
        <v>1</v>
      </c>
      <c r="B70" s="3">
        <v>2</v>
      </c>
      <c r="C70" s="3">
        <v>3</v>
      </c>
      <c r="D70" s="3">
        <v>4</v>
      </c>
      <c r="E70" s="3">
        <v>5</v>
      </c>
      <c r="F70" s="3">
        <v>6</v>
      </c>
      <c r="G70" s="3">
        <v>7</v>
      </c>
      <c r="H70" s="3">
        <v>8</v>
      </c>
      <c r="I70" s="3">
        <v>9</v>
      </c>
      <c r="J70" s="3">
        <v>10</v>
      </c>
      <c r="K70" s="3">
        <v>11</v>
      </c>
      <c r="L70" s="3">
        <v>12</v>
      </c>
      <c r="M70" s="3">
        <v>13</v>
      </c>
      <c r="N70" s="3">
        <v>14</v>
      </c>
      <c r="O70" s="3">
        <v>15</v>
      </c>
      <c r="P70" s="3">
        <v>16</v>
      </c>
      <c r="Q70" s="3">
        <v>17</v>
      </c>
      <c r="R70" s="3">
        <v>18</v>
      </c>
      <c r="S70" s="3">
        <v>19</v>
      </c>
      <c r="T70" s="3">
        <v>20</v>
      </c>
      <c r="U70" s="3">
        <v>21</v>
      </c>
    </row>
    <row r="71" spans="1:21" ht="68.25" customHeight="1" x14ac:dyDescent="0.25">
      <c r="A71" s="3">
        <v>1</v>
      </c>
      <c r="B71" s="14" t="s">
        <v>54</v>
      </c>
      <c r="C71" s="14" t="s">
        <v>161</v>
      </c>
      <c r="D71" s="24" t="s">
        <v>87</v>
      </c>
      <c r="E71" s="15" t="s">
        <v>162</v>
      </c>
      <c r="F71" s="15">
        <v>168</v>
      </c>
      <c r="G71" s="16" t="s">
        <v>89</v>
      </c>
      <c r="H71" s="17">
        <v>1275</v>
      </c>
      <c r="I71" s="18">
        <v>71100000000</v>
      </c>
      <c r="J71" s="19" t="s">
        <v>55</v>
      </c>
      <c r="K71" s="42">
        <v>4256000</v>
      </c>
      <c r="L71" s="15" t="s">
        <v>47</v>
      </c>
      <c r="M71" s="15" t="s">
        <v>163</v>
      </c>
      <c r="N71" s="3" t="s">
        <v>51</v>
      </c>
      <c r="O71" s="3" t="s">
        <v>52</v>
      </c>
      <c r="P71" s="3" t="s">
        <v>52</v>
      </c>
      <c r="Q71" s="58">
        <v>4256000</v>
      </c>
      <c r="R71" s="3"/>
      <c r="S71" s="3"/>
      <c r="T71" s="3"/>
      <c r="U71" s="3"/>
    </row>
    <row r="72" spans="1:21" ht="100.5" customHeight="1" x14ac:dyDescent="0.25">
      <c r="A72" s="2">
        <v>2</v>
      </c>
      <c r="B72" s="14" t="s">
        <v>154</v>
      </c>
      <c r="C72" s="14" t="s">
        <v>155</v>
      </c>
      <c r="D72" s="24" t="s">
        <v>156</v>
      </c>
      <c r="E72" s="15" t="s">
        <v>157</v>
      </c>
      <c r="F72" s="15">
        <v>796</v>
      </c>
      <c r="G72" s="16" t="s">
        <v>61</v>
      </c>
      <c r="H72" s="17">
        <v>400</v>
      </c>
      <c r="I72" s="18">
        <v>71131000000</v>
      </c>
      <c r="J72" s="19" t="s">
        <v>53</v>
      </c>
      <c r="K72" s="42">
        <v>369600</v>
      </c>
      <c r="L72" s="20" t="s">
        <v>47</v>
      </c>
      <c r="M72" s="20" t="s">
        <v>47</v>
      </c>
      <c r="N72" s="3" t="s">
        <v>56</v>
      </c>
      <c r="O72" s="3" t="s">
        <v>52</v>
      </c>
      <c r="P72" s="3" t="s">
        <v>52</v>
      </c>
      <c r="Q72" s="58"/>
      <c r="R72" s="3"/>
      <c r="S72" s="3"/>
      <c r="T72" s="3"/>
      <c r="U72" s="3"/>
    </row>
    <row r="73" spans="1:21" ht="129" customHeight="1" x14ac:dyDescent="0.25">
      <c r="A73" s="104">
        <v>3</v>
      </c>
      <c r="B73" s="105" t="s">
        <v>291</v>
      </c>
      <c r="C73" s="105" t="s">
        <v>292</v>
      </c>
      <c r="D73" s="105" t="s">
        <v>293</v>
      </c>
      <c r="E73" s="98" t="s">
        <v>294</v>
      </c>
      <c r="F73" s="106">
        <v>876</v>
      </c>
      <c r="G73" s="107" t="s">
        <v>44</v>
      </c>
      <c r="H73" s="108">
        <v>1</v>
      </c>
      <c r="I73" s="109">
        <v>71131000000</v>
      </c>
      <c r="J73" s="110" t="s">
        <v>53</v>
      </c>
      <c r="K73" s="111">
        <v>552000</v>
      </c>
      <c r="L73" s="112" t="s">
        <v>47</v>
      </c>
      <c r="M73" s="113" t="s">
        <v>163</v>
      </c>
      <c r="N73" s="114" t="s">
        <v>295</v>
      </c>
      <c r="O73" s="114" t="s">
        <v>52</v>
      </c>
      <c r="P73" s="114" t="s">
        <v>52</v>
      </c>
      <c r="Q73" s="115">
        <v>552000</v>
      </c>
      <c r="R73" s="116"/>
      <c r="S73" s="117"/>
      <c r="T73" s="117"/>
      <c r="U73" s="116"/>
    </row>
    <row r="74" spans="1:21" ht="43.5" customHeight="1" x14ac:dyDescent="0.25">
      <c r="A74" s="2">
        <v>4</v>
      </c>
      <c r="B74" s="21" t="s">
        <v>73</v>
      </c>
      <c r="C74" s="14" t="s">
        <v>74</v>
      </c>
      <c r="D74" s="24" t="s">
        <v>320</v>
      </c>
      <c r="E74" s="24" t="s">
        <v>321</v>
      </c>
      <c r="F74" s="15">
        <v>876</v>
      </c>
      <c r="G74" s="16" t="s">
        <v>171</v>
      </c>
      <c r="H74" s="17">
        <v>1</v>
      </c>
      <c r="I74" s="18">
        <v>71131000000</v>
      </c>
      <c r="J74" s="19" t="s">
        <v>53</v>
      </c>
      <c r="K74" s="42">
        <v>470642.76</v>
      </c>
      <c r="L74" s="22" t="s">
        <v>47</v>
      </c>
      <c r="M74" s="22" t="s">
        <v>47</v>
      </c>
      <c r="N74" s="3" t="s">
        <v>51</v>
      </c>
      <c r="O74" s="3" t="s">
        <v>52</v>
      </c>
      <c r="P74" s="70" t="s">
        <v>52</v>
      </c>
      <c r="Q74" s="100"/>
      <c r="R74" s="28"/>
      <c r="S74" s="94"/>
      <c r="T74" s="94"/>
      <c r="U74" s="28"/>
    </row>
    <row r="75" spans="1:21" ht="37.5" customHeight="1" x14ac:dyDescent="0.25">
      <c r="A75" s="2">
        <v>5</v>
      </c>
      <c r="B75" s="21" t="s">
        <v>73</v>
      </c>
      <c r="C75" s="14" t="s">
        <v>74</v>
      </c>
      <c r="D75" s="24" t="s">
        <v>320</v>
      </c>
      <c r="E75" s="24" t="s">
        <v>322</v>
      </c>
      <c r="F75" s="15">
        <v>876</v>
      </c>
      <c r="G75" s="16" t="s">
        <v>171</v>
      </c>
      <c r="H75" s="17">
        <v>1</v>
      </c>
      <c r="I75" s="18">
        <v>71131000000</v>
      </c>
      <c r="J75" s="19" t="s">
        <v>53</v>
      </c>
      <c r="K75" s="42">
        <v>497841.82</v>
      </c>
      <c r="L75" s="22" t="s">
        <v>47</v>
      </c>
      <c r="M75" s="22" t="s">
        <v>47</v>
      </c>
      <c r="N75" s="3" t="s">
        <v>51</v>
      </c>
      <c r="O75" s="3" t="s">
        <v>52</v>
      </c>
      <c r="P75" s="70" t="s">
        <v>52</v>
      </c>
      <c r="Q75" s="100"/>
      <c r="R75" s="28"/>
      <c r="S75" s="94"/>
      <c r="T75" s="94"/>
      <c r="U75" s="28"/>
    </row>
    <row r="76" spans="1:21" ht="64.5" customHeight="1" x14ac:dyDescent="0.25">
      <c r="A76" s="2">
        <v>6</v>
      </c>
      <c r="B76" s="14" t="s">
        <v>138</v>
      </c>
      <c r="C76" s="14" t="s">
        <v>139</v>
      </c>
      <c r="D76" s="24" t="s">
        <v>140</v>
      </c>
      <c r="E76" s="15" t="s">
        <v>141</v>
      </c>
      <c r="F76" s="15">
        <v>166</v>
      </c>
      <c r="G76" s="16" t="s">
        <v>142</v>
      </c>
      <c r="H76" s="17">
        <v>12815</v>
      </c>
      <c r="I76" s="18">
        <v>71100000000</v>
      </c>
      <c r="J76" s="44" t="s">
        <v>55</v>
      </c>
      <c r="K76" s="42">
        <v>2113220</v>
      </c>
      <c r="L76" s="15" t="s">
        <v>47</v>
      </c>
      <c r="M76" s="15" t="s">
        <v>163</v>
      </c>
      <c r="N76" s="3" t="s">
        <v>51</v>
      </c>
      <c r="O76" s="3" t="s">
        <v>52</v>
      </c>
      <c r="P76" s="3" t="s">
        <v>52</v>
      </c>
      <c r="Q76" s="77">
        <v>2113220</v>
      </c>
      <c r="R76" s="28"/>
      <c r="S76" s="94"/>
      <c r="T76" s="94"/>
      <c r="U76" s="28"/>
    </row>
    <row r="77" spans="1:21" ht="64.5" customHeight="1" x14ac:dyDescent="0.25">
      <c r="A77" s="2">
        <v>7</v>
      </c>
      <c r="B77" s="21" t="s">
        <v>73</v>
      </c>
      <c r="C77" s="14" t="s">
        <v>74</v>
      </c>
      <c r="D77" s="24" t="s">
        <v>152</v>
      </c>
      <c r="E77" s="24" t="s">
        <v>75</v>
      </c>
      <c r="F77" s="15">
        <v>876</v>
      </c>
      <c r="G77" s="16" t="s">
        <v>44</v>
      </c>
      <c r="H77" s="17">
        <v>1</v>
      </c>
      <c r="I77" s="18">
        <v>71131000000</v>
      </c>
      <c r="J77" s="19" t="s">
        <v>53</v>
      </c>
      <c r="K77" s="42">
        <v>1697727.36</v>
      </c>
      <c r="L77" s="23" t="s">
        <v>47</v>
      </c>
      <c r="M77" s="23" t="s">
        <v>47</v>
      </c>
      <c r="N77" s="3" t="s">
        <v>51</v>
      </c>
      <c r="O77" s="3" t="s">
        <v>52</v>
      </c>
      <c r="P77" s="70" t="s">
        <v>52</v>
      </c>
      <c r="Q77" s="77"/>
      <c r="R77" s="28"/>
      <c r="S77" s="94"/>
      <c r="T77" s="94"/>
      <c r="U77" s="28"/>
    </row>
    <row r="78" spans="1:21" ht="157.5" customHeight="1" x14ac:dyDescent="0.25">
      <c r="A78" s="2">
        <v>8</v>
      </c>
      <c r="B78" s="44" t="s">
        <v>303</v>
      </c>
      <c r="C78" s="44" t="s">
        <v>304</v>
      </c>
      <c r="D78" s="122" t="s">
        <v>305</v>
      </c>
      <c r="E78" s="44" t="s">
        <v>306</v>
      </c>
      <c r="F78" s="15">
        <v>796</v>
      </c>
      <c r="G78" s="16" t="s">
        <v>61</v>
      </c>
      <c r="H78" s="17">
        <v>17</v>
      </c>
      <c r="I78" s="18">
        <v>71100000000</v>
      </c>
      <c r="J78" s="44" t="s">
        <v>55</v>
      </c>
      <c r="K78" s="42">
        <v>915500</v>
      </c>
      <c r="L78" s="23" t="s">
        <v>47</v>
      </c>
      <c r="M78" s="11" t="s">
        <v>163</v>
      </c>
      <c r="N78" s="11" t="s">
        <v>48</v>
      </c>
      <c r="O78" s="3" t="s">
        <v>49</v>
      </c>
      <c r="P78" s="3" t="s">
        <v>325</v>
      </c>
      <c r="Q78" s="77"/>
      <c r="R78" s="28"/>
      <c r="S78" s="94"/>
      <c r="T78" s="94"/>
      <c r="U78" s="28"/>
    </row>
    <row r="79" spans="1:21" x14ac:dyDescent="0.25">
      <c r="A79" s="149" t="s">
        <v>182</v>
      </c>
      <c r="B79" s="150"/>
      <c r="C79" s="150"/>
      <c r="D79" s="150"/>
      <c r="E79" s="150"/>
      <c r="F79" s="150"/>
      <c r="G79" s="150"/>
      <c r="H79" s="150"/>
      <c r="I79" s="150"/>
      <c r="J79" s="151"/>
      <c r="K79" s="30">
        <f>SUM(K71:K78)</f>
        <v>10872531.939999999</v>
      </c>
      <c r="L79" s="198"/>
      <c r="M79" s="199"/>
      <c r="N79" s="199"/>
      <c r="O79" s="199"/>
      <c r="P79" s="200"/>
      <c r="Q79" s="30">
        <f>SUM(Q71:Q78)</f>
        <v>6921220</v>
      </c>
      <c r="R79" s="1"/>
      <c r="S79" s="57"/>
      <c r="T79" s="56">
        <v>3.51</v>
      </c>
      <c r="U79" s="56"/>
    </row>
    <row r="80" spans="1:21" x14ac:dyDescent="0.25">
      <c r="A80" s="149" t="s">
        <v>183</v>
      </c>
      <c r="B80" s="150"/>
      <c r="C80" s="150"/>
      <c r="D80" s="150"/>
      <c r="E80" s="150"/>
      <c r="F80" s="150"/>
      <c r="G80" s="150"/>
      <c r="H80" s="150"/>
      <c r="I80" s="150"/>
      <c r="J80" s="151"/>
      <c r="K80" s="30">
        <f>'1 квартал 2019'!K84+'2 квартал 2019'!K78+'3 квартал 2019'!K40+'4 квартал 2019'!K79</f>
        <v>78634533.817999989</v>
      </c>
      <c r="L80" s="198"/>
      <c r="M80" s="199"/>
      <c r="N80" s="199"/>
      <c r="O80" s="199"/>
      <c r="P80" s="200"/>
      <c r="Q80" s="30">
        <f>'3 квартал 2019'!Q40+'4 квартал 2019'!Q79</f>
        <v>6921220</v>
      </c>
      <c r="R80" s="1"/>
      <c r="S80" s="57">
        <f>'1 квартал 2019'!S84+'2 квартал 2019'!S78+'3 квартал 2019'!S40+'4 квартал 2019'!S79</f>
        <v>238.407376</v>
      </c>
      <c r="T80" s="57">
        <f>'1 квартал 2019'!T84+'2 квартал 2019'!T78+'3 квартал 2019'!T40+'4 квартал 2019'!T79</f>
        <v>24.688375999999998</v>
      </c>
      <c r="U80" s="56"/>
    </row>
    <row r="85" spans="4:11" ht="30" customHeight="1" x14ac:dyDescent="0.25">
      <c r="D85" s="201" t="s">
        <v>323</v>
      </c>
      <c r="E85" s="202"/>
      <c r="F85" s="202"/>
      <c r="G85" s="202"/>
      <c r="H85" s="202"/>
      <c r="I85" s="202"/>
      <c r="J85" s="202"/>
      <c r="K85" s="202"/>
    </row>
  </sheetData>
  <autoFilter ref="A17:U59"/>
  <mergeCells count="98">
    <mergeCell ref="A51:U51"/>
    <mergeCell ref="L68:M68"/>
    <mergeCell ref="A38:U38"/>
    <mergeCell ref="L50:P50"/>
    <mergeCell ref="L55:P55"/>
    <mergeCell ref="A44:U44"/>
    <mergeCell ref="A50:J50"/>
    <mergeCell ref="N67:N69"/>
    <mergeCell ref="O67:O68"/>
    <mergeCell ref="P67:P68"/>
    <mergeCell ref="Q67:Q69"/>
    <mergeCell ref="R67:R69"/>
    <mergeCell ref="A55:J55"/>
    <mergeCell ref="L56:P56"/>
    <mergeCell ref="L57:P57"/>
    <mergeCell ref="A61:U62"/>
    <mergeCell ref="A64:U65"/>
    <mergeCell ref="S67:S69"/>
    <mergeCell ref="A47:J47"/>
    <mergeCell ref="A40:J40"/>
    <mergeCell ref="B67:B69"/>
    <mergeCell ref="D85:K85"/>
    <mergeCell ref="A10:C10"/>
    <mergeCell ref="D10:E10"/>
    <mergeCell ref="A11:C11"/>
    <mergeCell ref="D11:E11"/>
    <mergeCell ref="A12:C12"/>
    <mergeCell ref="D12:E12"/>
    <mergeCell ref="A14:A16"/>
    <mergeCell ref="B14:B16"/>
    <mergeCell ref="C14:C16"/>
    <mergeCell ref="D14:M14"/>
    <mergeCell ref="H15:H16"/>
    <mergeCell ref="D15:D16"/>
    <mergeCell ref="E15:E16"/>
    <mergeCell ref="F15:G15"/>
    <mergeCell ref="I15:J15"/>
    <mergeCell ref="K15:K16"/>
    <mergeCell ref="I68:J68"/>
    <mergeCell ref="K68:K69"/>
    <mergeCell ref="A56:J56"/>
    <mergeCell ref="A57:J57"/>
    <mergeCell ref="A58:J58"/>
    <mergeCell ref="A59:J59"/>
    <mergeCell ref="A67:A69"/>
    <mergeCell ref="L23:P23"/>
    <mergeCell ref="U14:U16"/>
    <mergeCell ref="L15:M15"/>
    <mergeCell ref="N14:N16"/>
    <mergeCell ref="O14:O15"/>
    <mergeCell ref="L37:P37"/>
    <mergeCell ref="A29:J29"/>
    <mergeCell ref="L29:P29"/>
    <mergeCell ref="F2:I4"/>
    <mergeCell ref="L2:O4"/>
    <mergeCell ref="A6:C6"/>
    <mergeCell ref="D6:E6"/>
    <mergeCell ref="A7:C7"/>
    <mergeCell ref="D7:E7"/>
    <mergeCell ref="A8:C8"/>
    <mergeCell ref="D8:E8"/>
    <mergeCell ref="A9:C9"/>
    <mergeCell ref="D9:E9"/>
    <mergeCell ref="A35:U35"/>
    <mergeCell ref="A37:J37"/>
    <mergeCell ref="A30:U30"/>
    <mergeCell ref="H68:H69"/>
    <mergeCell ref="L58:P58"/>
    <mergeCell ref="L59:P59"/>
    <mergeCell ref="A41:U41"/>
    <mergeCell ref="A43:J43"/>
    <mergeCell ref="P14:P15"/>
    <mergeCell ref="Q14:Q16"/>
    <mergeCell ref="R14:R16"/>
    <mergeCell ref="S14:S16"/>
    <mergeCell ref="A34:U34"/>
    <mergeCell ref="L40:P40"/>
    <mergeCell ref="A48:U48"/>
    <mergeCell ref="A18:U18"/>
    <mergeCell ref="A20:J20"/>
    <mergeCell ref="L20:P20"/>
    <mergeCell ref="A24:U24"/>
    <mergeCell ref="A33:J33"/>
    <mergeCell ref="T14:T16"/>
    <mergeCell ref="A21:U21"/>
    <mergeCell ref="A23:J23"/>
    <mergeCell ref="L33:P33"/>
    <mergeCell ref="A80:J80"/>
    <mergeCell ref="L79:P79"/>
    <mergeCell ref="L80:P80"/>
    <mergeCell ref="T67:T69"/>
    <mergeCell ref="U67:U69"/>
    <mergeCell ref="D68:D69"/>
    <mergeCell ref="E68:E69"/>
    <mergeCell ref="F68:G68"/>
    <mergeCell ref="A79:J79"/>
    <mergeCell ref="C67:C69"/>
    <mergeCell ref="D67:M67"/>
  </mergeCells>
  <hyperlinks>
    <hyperlink ref="D9" r:id="rId1"/>
  </hyperlinks>
  <pageMargins left="0.70866141732283472" right="0.70866141732283472" top="0.74803149606299213" bottom="0.74803149606299213" header="0.31496062992125984" footer="0.31496062992125984"/>
  <pageSetup paperSize="8" scale="59" fitToHeight="999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квартал 2019</vt:lpstr>
      <vt:lpstr>2 квартал 2019</vt:lpstr>
      <vt:lpstr>3 квартал 2019</vt:lpstr>
      <vt:lpstr>4 квартал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2019-11-18T11:59:29Z</dcterms:modified>
</cp:coreProperties>
</file>